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2"/>
  </bookViews>
  <sheets>
    <sheet name="Приложение 1" sheetId="50" r:id="rId1"/>
    <sheet name="Приложение 2" sheetId="34" r:id="rId2"/>
    <sheet name="Приложение 3" sheetId="45" r:id="rId3"/>
    <sheet name="Приложение 4" sheetId="28" r:id="rId4"/>
    <sheet name="Приложение 5" sheetId="58" r:id="rId5"/>
    <sheet name="Приложение 6" sheetId="51" r:id="rId6"/>
  </sheets>
  <definedNames>
    <definedName name="_xlnm.Print_Area" localSheetId="2">'Приложение 3'!$A$1:$F$320</definedName>
  </definedNames>
  <calcPr calcId="124519"/>
</workbook>
</file>

<file path=xl/calcChain.xml><?xml version="1.0" encoding="utf-8"?>
<calcChain xmlns="http://schemas.openxmlformats.org/spreadsheetml/2006/main">
  <c r="H79" i="58"/>
  <c r="E279" i="45"/>
  <c r="F279"/>
  <c r="D279"/>
  <c r="F290"/>
  <c r="F207"/>
  <c r="F193"/>
  <c r="H96" i="58"/>
  <c r="H100"/>
  <c r="E207" i="45"/>
  <c r="F198"/>
  <c r="E198"/>
  <c r="F200"/>
  <c r="F209"/>
  <c r="H19" i="58"/>
  <c r="E294" i="45"/>
  <c r="F311"/>
  <c r="E129" i="50"/>
  <c r="D129"/>
  <c r="E134"/>
  <c r="E135"/>
  <c r="C134"/>
  <c r="D134"/>
  <c r="D294" i="45" l="1"/>
  <c r="C81" i="50"/>
  <c r="C80" s="1"/>
  <c r="E172" i="45"/>
  <c r="E176"/>
  <c r="H105" i="58"/>
  <c r="H103"/>
  <c r="H173"/>
  <c r="H174"/>
  <c r="H158"/>
  <c r="H159"/>
  <c r="H49"/>
  <c r="D176" i="45"/>
  <c r="E20"/>
  <c r="E63"/>
  <c r="D63"/>
  <c r="E229"/>
  <c r="D229"/>
  <c r="F234"/>
  <c r="F179"/>
  <c r="F77"/>
  <c r="F78"/>
  <c r="F43"/>
  <c r="F44"/>
  <c r="H153" i="58"/>
  <c r="H134"/>
  <c r="D20" i="45"/>
  <c r="F29"/>
  <c r="F28"/>
  <c r="D81" i="50"/>
  <c r="D80" s="1"/>
  <c r="J23" i="51"/>
  <c r="H83" i="58"/>
  <c r="F303" i="45"/>
  <c r="H70" i="58"/>
  <c r="D207" i="45" l="1"/>
  <c r="F211"/>
  <c r="E185"/>
  <c r="D185"/>
  <c r="I23" i="51"/>
  <c r="H109" i="58" l="1"/>
  <c r="H104"/>
  <c r="H91"/>
  <c r="H69"/>
  <c r="F310" i="45"/>
  <c r="F213"/>
  <c r="E202"/>
  <c r="D202"/>
  <c r="F205"/>
  <c r="F202" s="1"/>
  <c r="F187"/>
  <c r="E81" i="50"/>
  <c r="E82"/>
  <c r="E80"/>
  <c r="H233" i="58" l="1"/>
  <c r="H232"/>
  <c r="H231"/>
  <c r="H230"/>
  <c r="H229"/>
  <c r="H228"/>
  <c r="H227"/>
  <c r="H226"/>
  <c r="H225"/>
  <c r="H224"/>
  <c r="H223"/>
  <c r="H222"/>
  <c r="H221"/>
  <c r="H220"/>
  <c r="H219"/>
  <c r="H218"/>
  <c r="G218"/>
  <c r="F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2"/>
  <c r="H171"/>
  <c r="H170"/>
  <c r="H169"/>
  <c r="H168"/>
  <c r="H167"/>
  <c r="H166"/>
  <c r="H165"/>
  <c r="H164"/>
  <c r="H163"/>
  <c r="H162"/>
  <c r="H161"/>
  <c r="H160"/>
  <c r="H157"/>
  <c r="H156"/>
  <c r="H155"/>
  <c r="H154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3"/>
  <c r="H132"/>
  <c r="H131"/>
  <c r="H130"/>
  <c r="G129"/>
  <c r="F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8"/>
  <c r="H107"/>
  <c r="H106"/>
  <c r="H102"/>
  <c r="H101"/>
  <c r="H99"/>
  <c r="H97"/>
  <c r="H95"/>
  <c r="H94"/>
  <c r="H93"/>
  <c r="H92"/>
  <c r="H90"/>
  <c r="H89"/>
  <c r="H88"/>
  <c r="H87"/>
  <c r="H86"/>
  <c r="H85"/>
  <c r="H84"/>
  <c r="H82"/>
  <c r="H81"/>
  <c r="H80"/>
  <c r="H78"/>
  <c r="H77"/>
  <c r="G76"/>
  <c r="F76"/>
  <c r="H75"/>
  <c r="H74"/>
  <c r="H73" s="1"/>
  <c r="G73"/>
  <c r="F73"/>
  <c r="H72"/>
  <c r="H71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G17"/>
  <c r="F17"/>
  <c r="H23" i="51"/>
  <c r="G23"/>
  <c r="F23"/>
  <c r="E23"/>
  <c r="D23"/>
  <c r="C23"/>
  <c r="B23"/>
  <c r="H129" i="58" l="1"/>
  <c r="F234"/>
  <c r="G234"/>
  <c r="H76"/>
  <c r="H17"/>
  <c r="E53" i="28"/>
  <c r="E52"/>
  <c r="E51"/>
  <c r="D51"/>
  <c r="H234" i="58" l="1"/>
  <c r="C51" i="28"/>
  <c r="E50"/>
  <c r="E49"/>
  <c r="E48"/>
  <c r="E47"/>
  <c r="D47"/>
  <c r="C47"/>
  <c r="E46"/>
  <c r="E45"/>
  <c r="E44" s="1"/>
  <c r="D44"/>
  <c r="C44"/>
  <c r="E43"/>
  <c r="E42"/>
  <c r="E41"/>
  <c r="E40"/>
  <c r="E39"/>
  <c r="D38"/>
  <c r="E38" l="1"/>
  <c r="C38"/>
  <c r="E37"/>
  <c r="E36"/>
  <c r="E35"/>
  <c r="D34"/>
  <c r="E34" l="1"/>
  <c r="C34"/>
  <c r="E33"/>
  <c r="E30" s="1"/>
  <c r="E32"/>
  <c r="E31"/>
  <c r="D30"/>
  <c r="C30" l="1"/>
  <c r="E28"/>
  <c r="E26" s="1"/>
  <c r="D26"/>
  <c r="C26" l="1"/>
  <c r="E25"/>
  <c r="E24"/>
  <c r="E23"/>
  <c r="E22"/>
  <c r="E21"/>
  <c r="E20"/>
  <c r="E19"/>
  <c r="E18"/>
  <c r="D17"/>
  <c r="D54" s="1"/>
  <c r="C17"/>
  <c r="C54" s="1"/>
  <c r="E17" l="1"/>
  <c r="E54" s="1"/>
  <c r="F319" i="45"/>
  <c r="F318" s="1"/>
  <c r="E318"/>
  <c r="D318"/>
  <c r="F317" s="1"/>
  <c r="E317"/>
  <c r="D317"/>
  <c r="F316"/>
  <c r="F315"/>
  <c r="F314"/>
  <c r="F313"/>
  <c r="E313"/>
  <c r="D313"/>
  <c r="F312"/>
  <c r="E312"/>
  <c r="D312"/>
  <c r="F309"/>
  <c r="F308"/>
  <c r="F307"/>
  <c r="F306"/>
  <c r="F305"/>
  <c r="F304"/>
  <c r="F302"/>
  <c r="F301"/>
  <c r="F300"/>
  <c r="F299"/>
  <c r="F298"/>
  <c r="F297"/>
  <c r="F296"/>
  <c r="F295"/>
  <c r="F293"/>
  <c r="F292"/>
  <c r="F291"/>
  <c r="F289"/>
  <c r="F288"/>
  <c r="F287"/>
  <c r="F286"/>
  <c r="F285"/>
  <c r="F284"/>
  <c r="F283"/>
  <c r="F282"/>
  <c r="F281"/>
  <c r="F280"/>
  <c r="E275"/>
  <c r="F278"/>
  <c r="F277"/>
  <c r="F276"/>
  <c r="E276"/>
  <c r="D276"/>
  <c r="D275"/>
  <c r="F274"/>
  <c r="F273"/>
  <c r="F272"/>
  <c r="F271"/>
  <c r="E270"/>
  <c r="D270"/>
  <c r="E269"/>
  <c r="D269"/>
  <c r="F268"/>
  <c r="F267"/>
  <c r="F264" s="1"/>
  <c r="F263" s="1"/>
  <c r="F266"/>
  <c r="F265"/>
  <c r="E264"/>
  <c r="E263" s="1"/>
  <c r="E254" s="1"/>
  <c r="D264"/>
  <c r="D263"/>
  <c r="F262"/>
  <c r="F260" s="1"/>
  <c r="F259" s="1"/>
  <c r="F261"/>
  <c r="E260"/>
  <c r="D260"/>
  <c r="E259"/>
  <c r="F258"/>
  <c r="F257"/>
  <c r="F256" s="1"/>
  <c r="F255" s="1"/>
  <c r="E256"/>
  <c r="D256"/>
  <c r="E255"/>
  <c r="F294" l="1"/>
  <c r="F275" s="1"/>
  <c r="D259"/>
  <c r="D255"/>
  <c r="F270"/>
  <c r="F269" s="1"/>
  <c r="F254" s="1"/>
  <c r="D254"/>
  <c r="F253"/>
  <c r="F252"/>
  <c r="E252"/>
  <c r="D252"/>
  <c r="F251"/>
  <c r="E251"/>
  <c r="D251" s="1"/>
  <c r="F250"/>
  <c r="F249"/>
  <c r="E249"/>
  <c r="D249"/>
  <c r="F248"/>
  <c r="E248"/>
  <c r="D248" s="1"/>
  <c r="F247"/>
  <c r="E247"/>
  <c r="D247"/>
  <c r="F246"/>
  <c r="F245"/>
  <c r="F244"/>
  <c r="E243"/>
  <c r="E242" s="1"/>
  <c r="D242" s="1"/>
  <c r="D243"/>
  <c r="F241"/>
  <c r="F240"/>
  <c r="F239"/>
  <c r="F238" s="1"/>
  <c r="F237" s="1"/>
  <c r="E238"/>
  <c r="D238"/>
  <c r="E237"/>
  <c r="D237" s="1"/>
  <c r="D236"/>
  <c r="F235"/>
  <c r="F233"/>
  <c r="F229" s="1"/>
  <c r="F232"/>
  <c r="F231"/>
  <c r="F230"/>
  <c r="F226"/>
  <c r="F225"/>
  <c r="F224"/>
  <c r="E224"/>
  <c r="D224"/>
  <c r="F223"/>
  <c r="E223"/>
  <c r="D223" s="1"/>
  <c r="F222"/>
  <c r="F221"/>
  <c r="E221"/>
  <c r="D221"/>
  <c r="F220"/>
  <c r="E220"/>
  <c r="D220" s="1"/>
  <c r="F219"/>
  <c r="F218"/>
  <c r="E218"/>
  <c r="D218"/>
  <c r="F217" s="1"/>
  <c r="E217" s="1"/>
  <c r="D217" s="1"/>
  <c r="F216"/>
  <c r="F215" s="1"/>
  <c r="F214" s="1"/>
  <c r="E215"/>
  <c r="E214" s="1"/>
  <c r="D215"/>
  <c r="D214" s="1"/>
  <c r="F212"/>
  <c r="F210"/>
  <c r="F206" s="1"/>
  <c r="F208"/>
  <c r="E206"/>
  <c r="D206"/>
  <c r="F204"/>
  <c r="F203"/>
  <c r="E201"/>
  <c r="D201"/>
  <c r="F199"/>
  <c r="D198"/>
  <c r="F197"/>
  <c r="F196"/>
  <c r="F195"/>
  <c r="F194"/>
  <c r="E194"/>
  <c r="D194"/>
  <c r="E193"/>
  <c r="D193"/>
  <c r="F192"/>
  <c r="F191"/>
  <c r="E190"/>
  <c r="D190"/>
  <c r="E189"/>
  <c r="D189"/>
  <c r="F243" l="1"/>
  <c r="F242" s="1"/>
  <c r="F236" s="1"/>
  <c r="E236"/>
  <c r="F190"/>
  <c r="F189" s="1"/>
  <c r="F228"/>
  <c r="E228" s="1"/>
  <c r="D228" s="1"/>
  <c r="F227" s="1"/>
  <c r="E227" s="1"/>
  <c r="D227" s="1"/>
  <c r="F201"/>
  <c r="F186"/>
  <c r="E184"/>
  <c r="F183"/>
  <c r="F182" s="1"/>
  <c r="F181" s="1"/>
  <c r="E182"/>
  <c r="E181" s="1"/>
  <c r="D181" s="1"/>
  <c r="D182"/>
  <c r="F180"/>
  <c r="F178"/>
  <c r="F177"/>
  <c r="E175"/>
  <c r="D175"/>
  <c r="F174"/>
  <c r="F173"/>
  <c r="D172"/>
  <c r="E171"/>
  <c r="D171"/>
  <c r="F169"/>
  <c r="F168"/>
  <c r="E168"/>
  <c r="D168"/>
  <c r="F167"/>
  <c r="E167"/>
  <c r="D167" s="1"/>
  <c r="F166" s="1"/>
  <c r="E166" s="1"/>
  <c r="D166" s="1"/>
  <c r="F165"/>
  <c r="F164"/>
  <c r="F163"/>
  <c r="F162"/>
  <c r="F161"/>
  <c r="E161"/>
  <c r="D161"/>
  <c r="F160"/>
  <c r="E160"/>
  <c r="D160"/>
  <c r="F159"/>
  <c r="F158"/>
  <c r="E158"/>
  <c r="D158"/>
  <c r="F157"/>
  <c r="E157"/>
  <c r="D157" s="1"/>
  <c r="F156"/>
  <c r="E156"/>
  <c r="D156"/>
  <c r="F155"/>
  <c r="F154"/>
  <c r="F153"/>
  <c r="F152"/>
  <c r="E152"/>
  <c r="D152"/>
  <c r="F151" s="1"/>
  <c r="E151" s="1"/>
  <c r="D151" s="1"/>
  <c r="F150" s="1"/>
  <c r="E150" s="1"/>
  <c r="D150" s="1"/>
  <c r="F149"/>
  <c r="F148"/>
  <c r="E148"/>
  <c r="D148"/>
  <c r="F147"/>
  <c r="E147"/>
  <c r="D147" s="1"/>
  <c r="F146"/>
  <c r="F145"/>
  <c r="F144" s="1"/>
  <c r="E144"/>
  <c r="D144"/>
  <c r="F143" s="1"/>
  <c r="E143" s="1"/>
  <c r="D143" s="1"/>
  <c r="F142"/>
  <c r="E142"/>
  <c r="D142"/>
  <c r="F141"/>
  <c r="F140"/>
  <c r="E140"/>
  <c r="D140"/>
  <c r="F139"/>
  <c r="E139"/>
  <c r="D139" s="1"/>
  <c r="F138"/>
  <c r="F137"/>
  <c r="F136"/>
  <c r="F135"/>
  <c r="F134"/>
  <c r="F133"/>
  <c r="F132"/>
  <c r="F131"/>
  <c r="E131"/>
  <c r="D131"/>
  <c r="F130"/>
  <c r="E130"/>
  <c r="D130" s="1"/>
  <c r="F129"/>
  <c r="F128"/>
  <c r="F127"/>
  <c r="F126"/>
  <c r="E126"/>
  <c r="D126"/>
  <c r="F125"/>
  <c r="F124"/>
  <c r="F123"/>
  <c r="F122"/>
  <c r="F121"/>
  <c r="E121"/>
  <c r="D121"/>
  <c r="F120"/>
  <c r="F119" s="1"/>
  <c r="E119"/>
  <c r="D119"/>
  <c r="F118"/>
  <c r="F117"/>
  <c r="F114" s="1"/>
  <c r="F116"/>
  <c r="F115"/>
  <c r="E114"/>
  <c r="D114"/>
  <c r="D113" s="1"/>
  <c r="E113"/>
  <c r="E112" s="1"/>
  <c r="F111"/>
  <c r="F110"/>
  <c r="F109"/>
  <c r="E109"/>
  <c r="D109"/>
  <c r="F108"/>
  <c r="E108"/>
  <c r="D108"/>
  <c r="F107"/>
  <c r="F106"/>
  <c r="F105"/>
  <c r="F104"/>
  <c r="E104"/>
  <c r="D104"/>
  <c r="F103"/>
  <c r="E103"/>
  <c r="D103" s="1"/>
  <c r="F102"/>
  <c r="F101"/>
  <c r="F100"/>
  <c r="F99"/>
  <c r="E99"/>
  <c r="D99"/>
  <c r="F98"/>
  <c r="E98"/>
  <c r="D98" s="1"/>
  <c r="F97"/>
  <c r="F96"/>
  <c r="F95"/>
  <c r="F94"/>
  <c r="F93"/>
  <c r="F92"/>
  <c r="F91"/>
  <c r="F90"/>
  <c r="F89"/>
  <c r="F88"/>
  <c r="E88"/>
  <c r="D88"/>
  <c r="F87" s="1"/>
  <c r="E87"/>
  <c r="D87"/>
  <c r="F86"/>
  <c r="F85"/>
  <c r="F84"/>
  <c r="E83"/>
  <c r="E79" s="1"/>
  <c r="D83"/>
  <c r="F82"/>
  <c r="F81"/>
  <c r="F80"/>
  <c r="E80"/>
  <c r="D80"/>
  <c r="D79"/>
  <c r="F76"/>
  <c r="F75"/>
  <c r="F74"/>
  <c r="F73"/>
  <c r="F72"/>
  <c r="F71"/>
  <c r="F70"/>
  <c r="F69"/>
  <c r="F68"/>
  <c r="F67"/>
  <c r="F66"/>
  <c r="F65"/>
  <c r="F64"/>
  <c r="F62"/>
  <c r="F61"/>
  <c r="F60"/>
  <c r="F59"/>
  <c r="F58"/>
  <c r="F57"/>
  <c r="F56"/>
  <c r="E55"/>
  <c r="D55"/>
  <c r="F176" l="1"/>
  <c r="F63"/>
  <c r="E170"/>
  <c r="F185"/>
  <c r="F184" s="1"/>
  <c r="F175"/>
  <c r="F188"/>
  <c r="E188" s="1"/>
  <c r="D188" s="1"/>
  <c r="F83"/>
  <c r="F79" s="1"/>
  <c r="D184"/>
  <c r="D170" s="1"/>
  <c r="F172"/>
  <c r="F171" s="1"/>
  <c r="F113"/>
  <c r="F112" s="1"/>
  <c r="D112"/>
  <c r="F55"/>
  <c r="E54"/>
  <c r="D54"/>
  <c r="F53"/>
  <c r="F52"/>
  <c r="F51"/>
  <c r="E51"/>
  <c r="D51"/>
  <c r="F50"/>
  <c r="E50"/>
  <c r="D50" s="1"/>
  <c r="F49"/>
  <c r="F47"/>
  <c r="F46"/>
  <c r="F45"/>
  <c r="F42"/>
  <c r="F41"/>
  <c r="F40"/>
  <c r="F39"/>
  <c r="E38"/>
  <c r="F170" l="1"/>
  <c r="F54"/>
  <c r="F38"/>
  <c r="D38"/>
  <c r="F36"/>
  <c r="F35" s="1"/>
  <c r="E35"/>
  <c r="D35"/>
  <c r="F34"/>
  <c r="F33"/>
  <c r="E33"/>
  <c r="F37" l="1"/>
  <c r="E37" s="1"/>
  <c r="D37" s="1"/>
  <c r="D33"/>
  <c r="F32"/>
  <c r="F31"/>
  <c r="F30" s="1"/>
  <c r="E30"/>
  <c r="D30"/>
  <c r="F27"/>
  <c r="F26"/>
  <c r="F25"/>
  <c r="F24"/>
  <c r="F23"/>
  <c r="F22"/>
  <c r="F21"/>
  <c r="F20" l="1"/>
  <c r="F19" s="1"/>
  <c r="E19" s="1"/>
  <c r="D19" s="1"/>
  <c r="D18" s="1"/>
  <c r="D320" s="1"/>
  <c r="E18" l="1"/>
  <c r="E320" s="1"/>
  <c r="F18"/>
  <c r="F320" s="1"/>
  <c r="E40" i="34"/>
  <c r="D40"/>
  <c r="C40"/>
  <c r="E39" s="1"/>
  <c r="D39"/>
  <c r="E37"/>
  <c r="D37"/>
  <c r="C37"/>
  <c r="C36" s="1"/>
  <c r="C35" s="1"/>
  <c r="E34" s="1"/>
  <c r="D34" s="1"/>
  <c r="E36"/>
  <c r="D36" s="1"/>
  <c r="E35"/>
  <c r="D35" s="1"/>
  <c r="C39" l="1"/>
  <c r="C34"/>
  <c r="E33" s="1"/>
  <c r="D33" s="1"/>
  <c r="C33" s="1"/>
  <c r="E30" l="1"/>
  <c r="D30"/>
  <c r="C30"/>
  <c r="E29" s="1"/>
  <c r="E25"/>
  <c r="D25"/>
  <c r="C25"/>
  <c r="E24" s="1"/>
  <c r="D29" l="1"/>
  <c r="C29" s="1"/>
  <c r="E28" s="1"/>
  <c r="D28" s="1"/>
  <c r="C28" s="1"/>
  <c r="D24"/>
  <c r="C24" s="1"/>
  <c r="E23" s="1"/>
  <c r="D23" s="1"/>
  <c r="C23" s="1"/>
  <c r="E19" s="1"/>
  <c r="E21"/>
  <c r="D21"/>
  <c r="C21" l="1"/>
  <c r="D19"/>
  <c r="E141" i="50"/>
  <c r="E140" s="1"/>
  <c r="D140"/>
  <c r="C140"/>
  <c r="E139" s="1"/>
  <c r="D139"/>
  <c r="E138"/>
  <c r="E137" s="1"/>
  <c r="D137"/>
  <c r="C137"/>
  <c r="E136" s="1"/>
  <c r="D136"/>
  <c r="C136"/>
  <c r="E133"/>
  <c r="E132" s="1"/>
  <c r="D132"/>
  <c r="C132"/>
  <c r="E131"/>
  <c r="E130" s="1"/>
  <c r="D130"/>
  <c r="C130"/>
  <c r="E128"/>
  <c r="E127" s="1"/>
  <c r="D127"/>
  <c r="C127"/>
  <c r="E126"/>
  <c r="E125" s="1"/>
  <c r="D125"/>
  <c r="C125"/>
  <c r="E124"/>
  <c r="E123" s="1"/>
  <c r="D123"/>
  <c r="C123"/>
  <c r="E122"/>
  <c r="E121"/>
  <c r="D121"/>
  <c r="C121"/>
  <c r="E120"/>
  <c r="E119" s="1"/>
  <c r="D119"/>
  <c r="C119"/>
  <c r="E117"/>
  <c r="E116" s="1"/>
  <c r="D116"/>
  <c r="C116"/>
  <c r="E115"/>
  <c r="E114" s="1"/>
  <c r="D114"/>
  <c r="C114"/>
  <c r="E113"/>
  <c r="E112" s="1"/>
  <c r="D112"/>
  <c r="C112"/>
  <c r="E111"/>
  <c r="E110" s="1"/>
  <c r="D110"/>
  <c r="C110"/>
  <c r="E109"/>
  <c r="E108" s="1"/>
  <c r="D108"/>
  <c r="C108"/>
  <c r="E107"/>
  <c r="E106" s="1"/>
  <c r="D106"/>
  <c r="C106"/>
  <c r="E105"/>
  <c r="E104" s="1"/>
  <c r="D104"/>
  <c r="C104"/>
  <c r="D103"/>
  <c r="C103"/>
  <c r="E102"/>
  <c r="E101"/>
  <c r="D101"/>
  <c r="C101"/>
  <c r="E100"/>
  <c r="E99"/>
  <c r="D99"/>
  <c r="C99"/>
  <c r="E98" s="1"/>
  <c r="D98"/>
  <c r="C19" i="34" l="1"/>
  <c r="C98" i="50"/>
  <c r="C129"/>
  <c r="C139"/>
  <c r="E118"/>
  <c r="D118" s="1"/>
  <c r="C118" s="1"/>
  <c r="E103"/>
  <c r="E97" s="1"/>
  <c r="C97"/>
  <c r="E95"/>
  <c r="E94" s="1"/>
  <c r="D94"/>
  <c r="C94"/>
  <c r="E93" s="1"/>
  <c r="D93"/>
  <c r="C93"/>
  <c r="E92"/>
  <c r="E91"/>
  <c r="E90"/>
  <c r="E89"/>
  <c r="E88"/>
  <c r="E87" s="1"/>
  <c r="D87"/>
  <c r="C87"/>
  <c r="E86"/>
  <c r="E85"/>
  <c r="E84" s="1"/>
  <c r="E83" s="1"/>
  <c r="E79" s="1"/>
  <c r="D84"/>
  <c r="D83" s="1"/>
  <c r="D79" s="1"/>
  <c r="C84"/>
  <c r="C83" s="1"/>
  <c r="C79" s="1"/>
  <c r="E78"/>
  <c r="E77"/>
  <c r="E76"/>
  <c r="E75" s="1"/>
  <c r="D76"/>
  <c r="C76"/>
  <c r="C75" s="1"/>
  <c r="E74" s="1"/>
  <c r="D75"/>
  <c r="D74"/>
  <c r="E73"/>
  <c r="E72"/>
  <c r="E71"/>
  <c r="E70"/>
  <c r="E69" s="1"/>
  <c r="D69"/>
  <c r="C69"/>
  <c r="D68"/>
  <c r="C68" s="1"/>
  <c r="E67"/>
  <c r="E66" s="1"/>
  <c r="D66"/>
  <c r="C66"/>
  <c r="E65"/>
  <c r="E64"/>
  <c r="E63"/>
  <c r="E62" s="1"/>
  <c r="D63"/>
  <c r="C63"/>
  <c r="D62"/>
  <c r="C62" s="1"/>
  <c r="E60"/>
  <c r="E59"/>
  <c r="E58" s="1"/>
  <c r="D59"/>
  <c r="C59"/>
  <c r="C58" s="1"/>
  <c r="D58"/>
  <c r="E57"/>
  <c r="E56" s="1"/>
  <c r="D56"/>
  <c r="C56"/>
  <c r="E55" s="1"/>
  <c r="D55"/>
  <c r="C55"/>
  <c r="E54"/>
  <c r="E53"/>
  <c r="D53"/>
  <c r="C53"/>
  <c r="E52"/>
  <c r="E51"/>
  <c r="D51"/>
  <c r="C51"/>
  <c r="E50"/>
  <c r="E49" s="1"/>
  <c r="D49"/>
  <c r="C49"/>
  <c r="E48"/>
  <c r="E47" s="1"/>
  <c r="D47"/>
  <c r="C47"/>
  <c r="E46"/>
  <c r="E45" s="1"/>
  <c r="D45"/>
  <c r="C45"/>
  <c r="E44"/>
  <c r="E43" s="1"/>
  <c r="D43"/>
  <c r="C43"/>
  <c r="E42"/>
  <c r="E41" s="1"/>
  <c r="D41"/>
  <c r="C41"/>
  <c r="E36"/>
  <c r="E35" s="1"/>
  <c r="D35"/>
  <c r="C35"/>
  <c r="E33"/>
  <c r="E32" s="1"/>
  <c r="D32"/>
  <c r="C32"/>
  <c r="E30"/>
  <c r="E29"/>
  <c r="D29"/>
  <c r="C29"/>
  <c r="E27"/>
  <c r="E26" s="1"/>
  <c r="D26"/>
  <c r="C26"/>
  <c r="E25"/>
  <c r="E24" s="1"/>
  <c r="D24" s="1"/>
  <c r="D25"/>
  <c r="C25"/>
  <c r="C24"/>
  <c r="E23"/>
  <c r="E22"/>
  <c r="E21"/>
  <c r="E20"/>
  <c r="E19" s="1"/>
  <c r="D19"/>
  <c r="C19"/>
  <c r="E18" s="1"/>
  <c r="D18" s="1"/>
  <c r="D40" l="1"/>
  <c r="D39" s="1"/>
  <c r="D38" s="1"/>
  <c r="E68"/>
  <c r="E61"/>
  <c r="D61" s="1"/>
  <c r="C61" s="1"/>
  <c r="C74"/>
  <c r="D97"/>
  <c r="E96"/>
  <c r="C18"/>
  <c r="C40"/>
  <c r="C39" s="1"/>
  <c r="C38" s="1"/>
  <c r="E40"/>
  <c r="E39" s="1"/>
  <c r="E38" s="1"/>
  <c r="E17" s="1"/>
  <c r="D17"/>
  <c r="C17" s="1"/>
  <c r="D96" l="1"/>
  <c r="C96" s="1"/>
  <c r="E142"/>
  <c r="D142"/>
  <c r="C142"/>
</calcChain>
</file>

<file path=xl/sharedStrings.xml><?xml version="1.0" encoding="utf-8"?>
<sst xmlns="http://schemas.openxmlformats.org/spreadsheetml/2006/main" count="1859" uniqueCount="951">
  <si>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</si>
  <si>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</si>
  <si>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</si>
  <si>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</si>
  <si>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</si>
  <si>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</si>
  <si>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</si>
  <si>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</si>
  <si>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</si>
  <si>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</si>
  <si>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</si>
  <si>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</si>
  <si>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</si>
  <si>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</si>
  <si>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</si>
  <si>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</si>
  <si>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</si>
  <si>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</si>
  <si>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</si>
  <si>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</si>
  <si>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</si>
  <si>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</si>
  <si>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</si>
  <si>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</si>
  <si>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</si>
  <si>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</si>
  <si>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</si>
  <si>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</si>
  <si>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</si>
  <si>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</si>
  <si>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</si>
  <si>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</si>
  <si>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</si>
  <si>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</si>
  <si>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</si>
  <si>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</si>
  <si>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</si>
  <si>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</si>
  <si>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</si>
  <si>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</si>
  <si>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</si>
  <si>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</si>
  <si>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</si>
  <si>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</si>
  <si>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</si>
  <si>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</si>
  <si>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</si>
  <si>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</si>
  <si>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</si>
  <si>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</si>
  <si>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</si>
  <si>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</si>
  <si>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</si>
  <si>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</si>
  <si>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</si>
  <si>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</si>
  <si>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</si>
  <si>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</si>
  <si>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</si>
  <si>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</si>
  <si>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</si>
  <si>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</si>
  <si>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</si>
  <si>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</si>
  <si>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</si>
  <si>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</si>
  <si>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</si>
  <si>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</si>
  <si>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</si>
  <si>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</si>
  <si>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</si>
  <si>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</si>
  <si>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</si>
  <si>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</si>
  <si>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</si>
  <si>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</si>
  <si>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</si>
  <si>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</si>
  <si>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</si>
  <si>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</si>
  <si>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</si>
  <si>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</si>
  <si>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</si>
  <si>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</si>
  <si>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</si>
  <si>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</si>
  <si>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</si>
  <si>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</si>
  <si>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</si>
  <si>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</si>
  <si>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</si>
  <si>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</si>
  <si>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</si>
  <si>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</si>
  <si>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</si>
  <si>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</si>
  <si>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</si>
  <si>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</si>
  <si>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</si>
  <si>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</si>
  <si>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</si>
  <si>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</si>
  <si>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</si>
  <si>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</si>
  <si>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</si>
  <si>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</si>
  <si>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</si>
  <si>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</si>
  <si>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</si>
  <si>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</si>
  <si>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</si>
  <si>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</si>
  <si>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</si>
  <si>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</si>
  <si>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</si>
  <si>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</si>
  <si>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</si>
  <si>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</si>
  <si>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</si>
  <si>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</si>
  <si>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</si>
  <si>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</si>
  <si>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</si>
  <si>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</si>
  <si>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</si>
  <si>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</si>
  <si>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</si>
  <si>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</si>
  <si>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</si>
  <si>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</si>
  <si>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</si>
  <si>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</si>
  <si>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</si>
  <si>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</si>
  <si>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</si>
  <si>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</si>
  <si>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</si>
  <si>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</si>
  <si>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</si>
  <si>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</si>
  <si>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</si>
  <si>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</si>
  <si>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</si>
  <si>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</si>
  <si>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</si>
  <si>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</si>
  <si>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</si>
  <si>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</si>
  <si>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</si>
  <si>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</si>
  <si>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</si>
  <si>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</si>
  <si>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</si>
  <si>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</si>
  <si>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</si>
  <si>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</si>
  <si>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</si>
  <si>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</si>
  <si>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</si>
  <si>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</si>
  <si>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</si>
  <si>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</si>
  <si>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</si>
  <si>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</si>
  <si>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</si>
  <si>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</si>
  <si>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</si>
  <si>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</si>
  <si>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</si>
  <si>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</si>
  <si>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</si>
  <si>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</si>
  <si>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</si>
  <si>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</si>
  <si>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</si>
  <si>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</si>
  <si>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</si>
  <si>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</si>
  <si>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</si>
  <si>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</si>
  <si>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</si>
  <si>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</si>
  <si>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</si>
  <si>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</si>
  <si>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</si>
  <si>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</si>
  <si>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</si>
  <si>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</si>
  <si>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</si>
  <si>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</si>
  <si>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</si>
  <si>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</si>
  <si>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</si>
  <si>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</si>
  <si>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</si>
  <si>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</si>
  <si>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</si>
  <si>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</si>
  <si>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Тейковского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</si>
  <si>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</si>
  <si>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</si>
  <si>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</si>
  <si>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</si>
  <si>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</si>
  <si>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</si>
  <si>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</si>
  <si>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</si>
  <si>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</si>
  <si>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</si>
  <si>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</si>
  <si>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</si>
  <si>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</si>
  <si>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</si>
  <si>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</si>
  <si>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</si>
  <si>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</si>
  <si>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</si>
  <si>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</si>
  <si>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</si>
  <si>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</si>
  <si>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</si>
  <si>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</si>
  <si>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</si>
  <si>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</si>
  <si>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</si>
  <si>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</si>
  <si>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</si>
  <si>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</si>
  <si>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</si>
  <si>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</si>
  <si>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</si>
  <si>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</si>
  <si>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</si>
  <si>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(руб.)</t>
  </si>
  <si>
    <t>2021 год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</si>
  <si>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</si>
  <si>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</si>
  <si>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</si>
  <si>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</si>
  <si>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</si>
  <si>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</si>
  <si>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1101</t>
  </si>
  <si>
    <t xml:space="preserve">           (руб.)</t>
  </si>
  <si>
    <t>Физическая культура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</si>
  <si>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</si>
  <si>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</si>
  <si>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</si>
  <si>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</si>
  <si>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</si>
  <si>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</si>
  <si>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</si>
  <si>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</si>
  <si>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</si>
  <si>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</si>
  <si>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</si>
  <si>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</si>
  <si>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</si>
  <si>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</si>
  <si>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</si>
  <si>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</si>
  <si>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</si>
  <si>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</si>
  <si>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</si>
  <si>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</si>
  <si>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</si>
  <si>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2023 год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</si>
  <si>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</si>
  <si>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</si>
  <si>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</si>
  <si>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</si>
  <si>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</si>
  <si>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</si>
  <si>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</si>
  <si>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</si>
  <si>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</si>
  <si>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</si>
  <si>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</si>
  <si>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</si>
  <si>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>2600000000</t>
  </si>
  <si>
    <t>2610000000</t>
  </si>
  <si>
    <t>2610100000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</si>
  <si>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</si>
  <si>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</si>
  <si>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</si>
  <si>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</si>
  <si>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</si>
  <si>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</si>
  <si>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</si>
  <si>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</si>
  <si>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</si>
  <si>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</si>
  <si>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</si>
  <si>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</si>
  <si>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</si>
  <si>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</si>
  <si>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</si>
  <si>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</si>
  <si>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</si>
  <si>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</si>
  <si>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</si>
  <si>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</si>
  <si>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</si>
  <si>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</si>
  <si>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</si>
  <si>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</si>
  <si>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</si>
  <si>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</si>
  <si>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</si>
  <si>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</si>
  <si>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</si>
  <si>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</si>
  <si>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</si>
  <si>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</si>
  <si>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</si>
  <si>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</si>
  <si>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</si>
  <si>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</si>
  <si>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</si>
  <si>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</si>
  <si>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</si>
  <si>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</si>
  <si>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</si>
  <si>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</si>
  <si>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</si>
  <si>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</si>
  <si>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</si>
  <si>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</si>
  <si>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</si>
  <si>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2900000000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</si>
  <si>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</si>
  <si>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</si>
  <si>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</si>
  <si>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</si>
  <si>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</si>
  <si>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</si>
  <si>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</si>
  <si>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</si>
  <si>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</si>
  <si>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</si>
  <si>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</si>
  <si>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</si>
  <si>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</si>
  <si>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</si>
  <si>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</si>
  <si>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</si>
  <si>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</si>
  <si>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</si>
  <si>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</si>
  <si>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</si>
  <si>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</si>
  <si>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</si>
  <si>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</si>
  <si>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</si>
  <si>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</si>
  <si>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</si>
  <si>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</si>
  <si>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</si>
  <si>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</si>
  <si>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</si>
  <si>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</si>
  <si>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</si>
  <si>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</si>
  <si>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</si>
  <si>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</si>
  <si>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</si>
  <si>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</si>
  <si>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</si>
  <si>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</si>
  <si>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</si>
  <si>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</si>
  <si>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</si>
  <si>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</si>
  <si>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</si>
  <si>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</si>
  <si>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</si>
  <si>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</si>
  <si>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</si>
  <si>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</si>
  <si>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</si>
  <si>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</si>
  <si>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</si>
  <si>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</si>
  <si>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</si>
  <si>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</si>
  <si>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</si>
  <si>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</si>
  <si>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</si>
  <si>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</si>
  <si>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</si>
  <si>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</si>
  <si>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</si>
  <si>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</si>
  <si>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</si>
  <si>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</si>
  <si>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</si>
  <si>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</si>
  <si>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</si>
  <si>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</si>
  <si>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</si>
  <si>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</si>
  <si>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</si>
  <si>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</si>
  <si>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</si>
  <si>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</si>
  <si>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</si>
  <si>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</si>
  <si>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</si>
  <si>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</si>
  <si>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</si>
  <si>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</si>
  <si>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</si>
  <si>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</si>
  <si>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</si>
  <si>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</si>
  <si>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</si>
  <si>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</si>
  <si>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</si>
  <si>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</si>
  <si>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</si>
  <si>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</si>
  <si>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</si>
  <si>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</si>
  <si>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</si>
  <si>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</si>
  <si>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</si>
  <si>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</si>
  <si>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</si>
  <si>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</si>
  <si>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</si>
  <si>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</si>
  <si>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</si>
  <si>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</si>
  <si>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</si>
  <si>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</si>
  <si>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</si>
  <si>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</si>
  <si>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</si>
  <si>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</si>
  <si>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</si>
  <si>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</si>
  <si>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</si>
  <si>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</si>
  <si>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</si>
  <si>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</si>
  <si>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</si>
  <si>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</si>
  <si>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</si>
  <si>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</si>
  <si>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</si>
  <si>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</si>
  <si>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</si>
  <si>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</si>
  <si>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</si>
  <si>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</si>
  <si>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</si>
  <si>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</si>
  <si>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</si>
  <si>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</si>
  <si>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</si>
  <si>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</si>
  <si>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</si>
  <si>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</si>
  <si>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</si>
  <si>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</si>
  <si>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</si>
  <si>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</si>
  <si>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</si>
  <si>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</si>
  <si>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</si>
  <si>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</si>
  <si>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</si>
  <si>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</si>
  <si>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</si>
  <si>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</si>
  <si>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</si>
  <si>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</si>
  <si>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</si>
  <si>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</si>
  <si>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</si>
  <si>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</si>
  <si>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</si>
  <si>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</si>
  <si>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</si>
  <si>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</si>
  <si>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</si>
  <si>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</si>
  <si>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</si>
  <si>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</si>
  <si>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</si>
  <si>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</si>
  <si>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</si>
  <si>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</si>
  <si>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</si>
  <si>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</si>
  <si>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</si>
  <si>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</si>
  <si>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</si>
  <si>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</si>
  <si>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</si>
  <si>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</si>
  <si>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</si>
  <si>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</si>
  <si>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</si>
  <si>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</si>
  <si>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</si>
  <si>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</si>
  <si>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</si>
  <si>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</si>
  <si>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</si>
  <si>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</si>
  <si>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</si>
  <si>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</si>
  <si>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</si>
  <si>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</si>
  <si>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</si>
  <si>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</si>
  <si>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</si>
  <si>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</si>
  <si>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</si>
  <si>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2870160220</t>
  </si>
  <si>
    <t>2870120570</t>
  </si>
  <si>
    <t>2890120600</t>
  </si>
  <si>
    <t>2910120700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</si>
  <si>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</si>
  <si>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</si>
  <si>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</si>
  <si>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</si>
  <si>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</si>
  <si>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</si>
  <si>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</si>
  <si>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</si>
  <si>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</si>
  <si>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</si>
  <si>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</si>
  <si>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</si>
  <si>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</si>
  <si>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</si>
  <si>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</si>
  <si>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</si>
  <si>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</si>
  <si>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</si>
  <si>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</si>
  <si>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</si>
  <si>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</si>
  <si>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</si>
  <si>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</si>
  <si>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</si>
  <si>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>Региональный проект "Современная школа"</t>
  </si>
  <si>
    <t>211Е100000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</si>
  <si>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</si>
  <si>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</si>
  <si>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</si>
  <si>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</si>
  <si>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</si>
  <si>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</si>
  <si>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</si>
  <si>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</si>
  <si>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</si>
  <si>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</si>
  <si>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</si>
  <si>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</si>
  <si>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</si>
  <si>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</si>
  <si>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</si>
  <si>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</si>
  <si>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</si>
  <si>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</si>
  <si>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</si>
  <si>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</si>
  <si>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</si>
  <si>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</si>
  <si>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</si>
  <si>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</si>
  <si>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</si>
  <si>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</si>
  <si>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>2920200000</t>
  </si>
  <si>
    <t>2920220750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</si>
  <si>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</si>
  <si>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</si>
  <si>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</si>
  <si>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</si>
  <si>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</si>
  <si>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</si>
  <si>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</si>
  <si>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</si>
  <si>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</si>
  <si>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</si>
  <si>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</si>
  <si>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</si>
  <si>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</si>
  <si>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</si>
  <si>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</si>
  <si>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</si>
  <si>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</si>
  <si>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</si>
  <si>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</si>
  <si>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</si>
  <si>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</si>
  <si>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</si>
  <si>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</si>
  <si>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</si>
  <si>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</si>
  <si>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</si>
  <si>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</si>
  <si>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</si>
  <si>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</si>
  <si>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</si>
  <si>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</si>
  <si>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</si>
  <si>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</si>
  <si>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</si>
  <si>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</si>
  <si>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</si>
  <si>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</si>
  <si>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</si>
  <si>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</si>
  <si>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</si>
  <si>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</si>
  <si>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</si>
  <si>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</si>
  <si>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</si>
  <si>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</si>
  <si>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</si>
  <si>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</si>
  <si>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</si>
  <si>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</si>
  <si>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</si>
  <si>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</si>
  <si>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</si>
  <si>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</si>
  <si>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</si>
  <si>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</si>
  <si>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</si>
  <si>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</si>
  <si>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</si>
  <si>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</si>
  <si>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</si>
  <si>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</si>
  <si>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29202L5762</t>
  </si>
  <si>
    <t>2920120760</t>
  </si>
  <si>
    <t>29202S3160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</si>
  <si>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</si>
  <si>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211Е452100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</si>
  <si>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</si>
  <si>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</si>
  <si>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211E400000</t>
  </si>
  <si>
    <t>Обеспечение комплексного развития сельских территорий (распределительный газопровод в с.Морозово Тейковского муниципального района Ивановской области - 2 этап) (Межбюджетные трансферты)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</si>
  <si>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</si>
  <si>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</si>
  <si>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</si>
  <si>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</si>
  <si>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Проведение обследования состояния многоквартирных домов, расположенных на территории Тейковского муниципального района, на предмет возможности или невозможности проведения капитального ремонта домов в целом или признание домов аварийными и подлежащими сносу (Закупка товаров, работ и услуг для обеспечения государственных (муниципальных) нужд)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</si>
  <si>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</si>
  <si>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</si>
  <si>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040 1 11 05035 05 0000 120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</si>
  <si>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</si>
  <si>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</si>
  <si>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</si>
  <si>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</si>
  <si>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040 2022516905 0000 150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</si>
  <si>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</si>
  <si>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</si>
  <si>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040 2022521005 0000 150</t>
  </si>
  <si>
    <t xml:space="preserve">Субсидии бюджетам муниципальных районов на обеспечение образовательных организаций материально-технической базы для внедрения цифровой образовательной среды 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</si>
  <si>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</si>
  <si>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</si>
  <si>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</si>
  <si>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</si>
  <si>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</si>
  <si>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</si>
  <si>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040 2 02 35120 05 0000 150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</si>
  <si>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</si>
  <si>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</si>
  <si>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040 2 02 39999 05 0000 150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</si>
  <si>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</si>
  <si>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</si>
  <si>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</si>
  <si>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</si>
  <si>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</si>
  <si>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</si>
  <si>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</si>
  <si>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</si>
  <si>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</si>
  <si>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</si>
  <si>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</si>
  <si>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</si>
  <si>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</si>
  <si>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</si>
  <si>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</si>
  <si>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 Плата за размещение отходов производства </t>
  </si>
  <si>
    <t xml:space="preserve">  Плата за размещение твердых коммунальных отходов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</si>
  <si>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</si>
  <si>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</si>
  <si>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</si>
  <si>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</si>
  <si>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</si>
  <si>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</si>
  <si>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</si>
  <si>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182 1 05 03010 01 0000 110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</si>
  <si>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</si>
  <si>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</si>
  <si>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</si>
  <si>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</si>
  <si>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</si>
  <si>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</si>
  <si>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</si>
  <si>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</si>
  <si>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16.12.2020  № 3/8 </t>
  </si>
  <si>
    <t>от 16.12.2020  № 3/8</t>
  </si>
  <si>
    <t>от 16.12.2020 № 3/8</t>
  </si>
  <si>
    <t>от 16.12.2020 г.  № 3/8</t>
  </si>
  <si>
    <t>ДОХОДЫ</t>
  </si>
  <si>
    <t xml:space="preserve">   бюджета Тейковского муниципального района по кодам классификации доходов бюджетов на 2021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</si>
  <si>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</si>
  <si>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</si>
  <si>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</si>
  <si>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</si>
  <si>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</si>
  <si>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</si>
  <si>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</si>
  <si>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</si>
  <si>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</si>
  <si>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</si>
  <si>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</si>
  <si>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</si>
  <si>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</si>
  <si>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</si>
  <si>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</si>
  <si>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</si>
  <si>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</si>
  <si>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</si>
  <si>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</si>
  <si>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</si>
  <si>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</si>
  <si>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</si>
  <si>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</si>
  <si>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</si>
  <si>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</si>
  <si>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</si>
  <si>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</si>
  <si>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000 1 05 03000 01 0000 110</t>
  </si>
  <si>
    <t xml:space="preserve">  Единый сельскохозяйственный налог</t>
  </si>
  <si>
    <t>000 1 05 04000 02 0000 110</t>
  </si>
  <si>
    <t xml:space="preserve">  Налог, взимаемый в связи с применением патентной системы налогообложения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</si>
  <si>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</si>
  <si>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</si>
  <si>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</si>
  <si>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</si>
  <si>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</si>
  <si>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</si>
  <si>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</si>
  <si>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</si>
  <si>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</si>
  <si>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</si>
  <si>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</si>
  <si>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</si>
  <si>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</si>
  <si>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</si>
  <si>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</si>
  <si>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</si>
  <si>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</si>
  <si>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</si>
  <si>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</si>
  <si>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040 1110501313 0000 120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</si>
  <si>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</si>
  <si>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</si>
  <si>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</si>
  <si>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</si>
  <si>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</si>
  <si>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</si>
  <si>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</si>
  <si>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</si>
  <si>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</si>
  <si>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</si>
  <si>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</si>
  <si>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>048 1120104201 6000 120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</si>
  <si>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</si>
  <si>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</si>
  <si>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</si>
  <si>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</si>
  <si>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</si>
  <si>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</si>
  <si>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</si>
  <si>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</si>
  <si>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</si>
  <si>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</si>
  <si>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</si>
  <si>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</si>
  <si>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</si>
  <si>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</si>
  <si>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</si>
  <si>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040 1 14 06013 05 0000 430</t>
  </si>
  <si>
    <t>040 1 14 06013 13 0000 430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</si>
  <si>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</si>
  <si>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</si>
  <si>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</si>
  <si>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</si>
  <si>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</si>
  <si>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</si>
  <si>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</si>
  <si>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</si>
  <si>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</si>
  <si>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</si>
  <si>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</si>
  <si>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</si>
  <si>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</si>
  <si>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</si>
  <si>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</si>
  <si>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</si>
  <si>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</si>
  <si>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</si>
  <si>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</si>
  <si>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</si>
  <si>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</si>
  <si>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</si>
  <si>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</si>
  <si>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000 2022516900 0000 150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</si>
  <si>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</si>
  <si>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</si>
  <si>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</si>
  <si>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</si>
  <si>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000 2022521000 0000 150</t>
  </si>
  <si>
    <t xml:space="preserve">Субсидии бюджетам на обеспечение образовательных организаций материально-технической базы для внедрения цифровой образовательной среды 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</si>
  <si>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</si>
  <si>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</si>
  <si>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</si>
  <si>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</si>
  <si>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</si>
  <si>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</si>
  <si>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</si>
  <si>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</si>
  <si>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</si>
  <si>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</t>
  </si>
  <si>
    <t>000 202 3002400 0000 150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</si>
  <si>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</si>
  <si>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040 202 3002405 0000 150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</si>
  <si>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</si>
  <si>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</si>
  <si>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</si>
  <si>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</si>
  <si>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</si>
  <si>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</si>
  <si>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</si>
  <si>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</si>
  <si>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</si>
  <si>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</si>
  <si>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000 2 02 39999 00 0000 150</t>
  </si>
  <si>
    <t xml:space="preserve">  Прочие субвенции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</si>
  <si>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</si>
  <si>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</si>
  <si>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</si>
  <si>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</si>
  <si>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</si>
  <si>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</si>
  <si>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</si>
  <si>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</si>
  <si>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</si>
  <si>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</si>
  <si>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</si>
  <si>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</si>
  <si>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</si>
  <si>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</si>
  <si>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</si>
  <si>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</si>
  <si>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</si>
  <si>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</si>
  <si>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Итого доходов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</si>
  <si>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</si>
  <si>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</si>
  <si>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000 1 05 01011 01 0000 110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</si>
  <si>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</si>
  <si>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</si>
  <si>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</si>
  <si>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</si>
  <si>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</si>
  <si>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</si>
  <si>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</si>
  <si>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</si>
  <si>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</si>
  <si>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</si>
  <si>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</si>
  <si>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000 1 05 01000 00 0000 110</t>
  </si>
  <si>
    <t>000 1 05 01010 01 0000 110</t>
  </si>
  <si>
    <t>Налог, взимаемый в связи с применением упрощенной системы налогообложения</t>
  </si>
  <si>
    <t>Приложение 6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</si>
  <si>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</si>
  <si>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</si>
  <si>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</si>
  <si>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</si>
  <si>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2021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</si>
  <si>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</si>
  <si>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</si>
  <si>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</si>
  <si>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</si>
  <si>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</si>
  <si>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</si>
  <si>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</si>
  <si>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</si>
  <si>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</si>
  <si>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</si>
  <si>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</si>
  <si>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</si>
  <si>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</si>
  <si>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79955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</si>
  <si>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</si>
  <si>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</si>
  <si>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</si>
  <si>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040 1 14 02000 00 0000 440</t>
  </si>
  <si>
    <t>040 1 14 02050 05 0000 440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</si>
  <si>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казанному имуществу </t>
  </si>
  <si>
    <t>040 1 14 02053 05 0000 440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</si>
  <si>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указанному имуществу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</si>
  <si>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</si>
  <si>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2860160230</t>
  </si>
  <si>
    <t>28701S6800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</si>
  <si>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</si>
  <si>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</si>
  <si>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</si>
  <si>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</si>
  <si>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>10269800,15</t>
  </si>
  <si>
    <t>2870120580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</si>
  <si>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</si>
  <si>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2740108160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</si>
  <si>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</si>
  <si>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4290000470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</si>
  <si>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</si>
  <si>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</si>
  <si>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</si>
  <si>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</si>
  <si>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 (Предоставление субсидий бюджетным, автономным учреждениям и иным некоммерческим организациям) </t>
  </si>
  <si>
    <t xml:space="preserve">Ремонт и капитальный ремонт автомобильных дорог (Закупка товаров, работ и услуг для обеспечения государственных (муниципальных) нужд)  </t>
  </si>
  <si>
    <t>Обеспечение комплексного развития сельских территорий (развитие инженерной инфраструктуры на сельских территориях) (Межбюджетные трансферты)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</si>
  <si>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</si>
  <si>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</si>
  <si>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</t>
  </si>
  <si>
    <t>000 2 02 49999 05 0000 150</t>
  </si>
  <si>
    <t>Прочие межбюджетные трансферты, передаваемые бюджетам</t>
  </si>
  <si>
    <t>040 2 02 49999 05 0000 150</t>
  </si>
  <si>
    <t>Прочие межбюджетные трансферты, передаваемые бюджетам муниципальных районов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</si>
  <si>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</si>
  <si>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</si>
  <si>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</si>
  <si>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2870160240</t>
  </si>
  <si>
    <t>2850260210</t>
  </si>
  <si>
    <t>от 03.09.2021 г. № 11/5</t>
  </si>
  <si>
    <t>от 03.09.2021  № 11/5</t>
  </si>
  <si>
    <t>от 03.09.2021 №11/5</t>
  </si>
  <si>
    <t>от 03.09.2021 № 11/5</t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</si>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</sst>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11">
      <alignment horizontal="center"/>
    </xf>
    <xf numFmtId="0" fontId="17" fillId="0" borderId="10">
      <alignment horizontal="left" wrapText="1" indent="2"/>
    </xf>
    <xf numFmtId="49" fontId="17" fillId="0" borderId="11">
      <alignment horizontal="center"/>
    </xf>
    <xf numFmtId="4" fontId="19" fillId="2" borderId="12">
      <alignment horizontal="right" vertical="top" shrinkToFit="1"/>
    </xf>
  </cellStyleXfs>
  <cellXfs count="295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Fill="1"/>
    <xf numFmtId="0" fontId="12" fillId="0" borderId="0" xfId="0" applyFont="1" applyFill="1"/>
    <xf numFmtId="4" fontId="6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0" fontId="4" fillId="0" borderId="1" xfId="0" applyFont="1" applyFill="1" applyBorder="1" applyAlignment="1">
      <alignment horizontal="justify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/>
    <xf numFmtId="0" fontId="4" fillId="0" borderId="0" xfId="0" applyFont="1"/>
    <xf numFmtId="0" fontId="4" fillId="0" borderId="2" xfId="0" applyNumberFormat="1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wrapText="1"/>
    </xf>
    <xf numFmtId="4" fontId="6" fillId="0" borderId="1" xfId="0" applyNumberFormat="1" applyFont="1" applyFill="1" applyBorder="1" applyAlignment="1"/>
    <xf numFmtId="0" fontId="25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49" fontId="8" fillId="0" borderId="1" xfId="4" applyFont="1" applyFill="1" applyBorder="1" applyProtection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Alignment="1">
      <alignment wrapText="1"/>
    </xf>
    <xf numFmtId="4" fontId="6" fillId="0" borderId="1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11" fillId="0" borderId="1" xfId="3" applyNumberFormat="1" applyFont="1" applyFill="1" applyBorder="1" applyAlignment="1" applyProtection="1">
      <alignment wrapText="1"/>
    </xf>
    <xf numFmtId="49" fontId="11" fillId="0" borderId="13" xfId="4" applyFont="1" applyFill="1" applyBorder="1" applyAlignment="1" applyProtection="1">
      <alignment horizontal="center" vertical="top"/>
    </xf>
    <xf numFmtId="4" fontId="20" fillId="0" borderId="1" xfId="3" applyNumberFormat="1" applyFont="1" applyFill="1" applyBorder="1" applyAlignment="1" applyProtection="1">
      <alignment horizontal="center" vertical="top" wrapText="1"/>
    </xf>
    <xf numFmtId="0" fontId="11" fillId="0" borderId="1" xfId="3" applyNumberFormat="1" applyFont="1" applyFill="1" applyBorder="1" applyAlignment="1" applyProtection="1">
      <alignment horizontal="left" vertical="top" wrapText="1"/>
    </xf>
    <xf numFmtId="49" fontId="8" fillId="0" borderId="13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0" fontId="4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21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view="pageBreakPreview" topLeftCell="A125" zoomScaleSheetLayoutView="100" workbookViewId="0">
      <selection activeCell="A134" sqref="A134:B135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249"/>
      <c r="C1" s="249"/>
      <c r="D1" s="249" t="s">
        <v>229</v>
      </c>
      <c r="E1" s="249"/>
    </row>
    <row r="2" spans="1:5" ht="15.75">
      <c r="B2" s="249"/>
      <c r="C2" s="249"/>
      <c r="D2" s="249" t="s">
        <v>0</v>
      </c>
      <c r="E2" s="249"/>
    </row>
    <row r="3" spans="1:5" ht="15.75">
      <c r="B3" s="250"/>
      <c r="C3" s="250"/>
      <c r="D3" s="250" t="s">
        <v>198</v>
      </c>
      <c r="E3" s="250"/>
    </row>
    <row r="4" spans="1:5" ht="15.75">
      <c r="B4" s="249"/>
      <c r="C4" s="249"/>
      <c r="D4" s="249" t="s">
        <v>2</v>
      </c>
      <c r="E4" s="249"/>
    </row>
    <row r="5" spans="1:5" ht="15.75">
      <c r="B5" s="249"/>
      <c r="C5" s="249"/>
      <c r="D5" s="249" t="s">
        <v>944</v>
      </c>
      <c r="E5" s="249"/>
    </row>
    <row r="6" spans="1:5" ht="15.75" customHeight="1">
      <c r="A6" s="109"/>
      <c r="B6" s="249"/>
      <c r="C6" s="249"/>
      <c r="D6" s="249" t="s">
        <v>189</v>
      </c>
      <c r="E6" s="249"/>
    </row>
    <row r="7" spans="1:5" ht="15.75" customHeight="1">
      <c r="A7" s="109"/>
      <c r="B7" s="249"/>
      <c r="C7" s="249"/>
      <c r="D7" s="249" t="s">
        <v>0</v>
      </c>
      <c r="E7" s="249"/>
    </row>
    <row r="8" spans="1:5" ht="15.75" customHeight="1">
      <c r="A8" s="109"/>
      <c r="B8" s="250"/>
      <c r="C8" s="250"/>
      <c r="D8" s="250" t="s">
        <v>198</v>
      </c>
      <c r="E8" s="250"/>
    </row>
    <row r="9" spans="1:5" ht="15.75" customHeight="1">
      <c r="A9" s="109"/>
      <c r="B9" s="249"/>
      <c r="C9" s="249"/>
      <c r="D9" s="249" t="s">
        <v>2</v>
      </c>
      <c r="E9" s="249"/>
    </row>
    <row r="10" spans="1:5" ht="15.75" customHeight="1">
      <c r="A10" s="109"/>
      <c r="B10" s="249"/>
      <c r="C10" s="249"/>
      <c r="D10" s="249" t="s">
        <v>710</v>
      </c>
      <c r="E10" s="249"/>
    </row>
    <row r="11" spans="1:5" ht="15.75">
      <c r="A11" s="251"/>
      <c r="B11" s="252"/>
      <c r="C11" s="252"/>
    </row>
    <row r="12" spans="1:5">
      <c r="A12" s="253" t="s">
        <v>711</v>
      </c>
      <c r="B12" s="253"/>
      <c r="C12" s="253"/>
    </row>
    <row r="13" spans="1:5" ht="35.25" customHeight="1">
      <c r="A13" s="254" t="s">
        <v>712</v>
      </c>
      <c r="B13" s="254"/>
      <c r="C13" s="254"/>
    </row>
    <row r="14" spans="1:5" ht="15.75">
      <c r="A14" s="109"/>
      <c r="B14" s="109"/>
      <c r="C14" s="109"/>
    </row>
    <row r="15" spans="1:5" ht="20.25" customHeight="1">
      <c r="A15" s="110"/>
      <c r="B15" s="248"/>
      <c r="C15" s="248"/>
      <c r="E15" s="116" t="s">
        <v>233</v>
      </c>
    </row>
    <row r="16" spans="1:5" ht="39" customHeight="1">
      <c r="A16" s="117" t="s">
        <v>713</v>
      </c>
      <c r="B16" s="118" t="s">
        <v>3</v>
      </c>
      <c r="C16" s="28" t="s">
        <v>603</v>
      </c>
      <c r="D16" s="28" t="s">
        <v>602</v>
      </c>
      <c r="E16" s="28" t="s">
        <v>604</v>
      </c>
    </row>
    <row r="17" spans="1:5">
      <c r="A17" s="119" t="s">
        <v>714</v>
      </c>
      <c r="B17" s="34" t="s">
        <v>715</v>
      </c>
      <c r="C17" s="115">
        <f>C18+C24+C38+C55+C61+C74+C79+C87+C93+C58+C68</f>
        <v>54938756.780000001</v>
      </c>
      <c r="D17" s="120">
        <f>D18+D24+D38+D55+D61+D74+D79+D87+D93+D58+D68</f>
        <v>0</v>
      </c>
      <c r="E17" s="115">
        <f>E18+E24+E38+E55+E61+E74+E79+E87+E93+E58+E68</f>
        <v>54938756.780000001</v>
      </c>
    </row>
    <row r="18" spans="1:5">
      <c r="A18" s="119" t="s">
        <v>716</v>
      </c>
      <c r="B18" s="34" t="s">
        <v>717</v>
      </c>
      <c r="C18" s="115">
        <f>C19</f>
        <v>37071000</v>
      </c>
      <c r="D18" s="120">
        <f>D19</f>
        <v>0</v>
      </c>
      <c r="E18" s="115">
        <f>E19</f>
        <v>37071000</v>
      </c>
    </row>
    <row r="19" spans="1:5" ht="14.25" customHeight="1">
      <c r="A19" s="121" t="s">
        <v>718</v>
      </c>
      <c r="B19" s="19" t="s">
        <v>719</v>
      </c>
      <c r="C19" s="113">
        <f>C20+C21+C22+C23</f>
        <v>37071000</v>
      </c>
      <c r="D19" s="122">
        <f>D20+D21+D22+D23</f>
        <v>0</v>
      </c>
      <c r="E19" s="113">
        <f>E20+E21+E22+E23</f>
        <v>37071000</v>
      </c>
    </row>
    <row r="20" spans="1:5" ht="53.25" customHeight="1">
      <c r="A20" s="123" t="s">
        <v>720</v>
      </c>
      <c r="B20" s="124" t="s">
        <v>691</v>
      </c>
      <c r="C20" s="113">
        <v>35140000</v>
      </c>
      <c r="D20" s="125"/>
      <c r="E20" s="114">
        <f>C20+D20</f>
        <v>35140000</v>
      </c>
    </row>
    <row r="21" spans="1:5" ht="66.75" customHeight="1">
      <c r="A21" s="123" t="s">
        <v>721</v>
      </c>
      <c r="B21" s="124" t="s">
        <v>692</v>
      </c>
      <c r="C21" s="113">
        <v>1816000</v>
      </c>
      <c r="D21" s="125"/>
      <c r="E21" s="114">
        <f>C21+D21</f>
        <v>1816000</v>
      </c>
    </row>
    <row r="22" spans="1:5" ht="30" customHeight="1">
      <c r="A22" s="123" t="s">
        <v>722</v>
      </c>
      <c r="B22" s="124" t="s">
        <v>693</v>
      </c>
      <c r="C22" s="113">
        <v>87500</v>
      </c>
      <c r="D22" s="125"/>
      <c r="E22" s="114">
        <f>C22+D22</f>
        <v>87500</v>
      </c>
    </row>
    <row r="23" spans="1:5" ht="54.75" customHeight="1">
      <c r="A23" s="123" t="s">
        <v>723</v>
      </c>
      <c r="B23" s="124" t="s">
        <v>694</v>
      </c>
      <c r="C23" s="113">
        <v>27500</v>
      </c>
      <c r="D23" s="125"/>
      <c r="E23" s="114">
        <f>C23+D23</f>
        <v>27500</v>
      </c>
    </row>
    <row r="24" spans="1:5" ht="27" customHeight="1">
      <c r="A24" s="119" t="s">
        <v>724</v>
      </c>
      <c r="B24" s="34" t="s">
        <v>725</v>
      </c>
      <c r="C24" s="115">
        <f>C25</f>
        <v>7094060</v>
      </c>
      <c r="D24" s="115">
        <f>D25</f>
        <v>0</v>
      </c>
      <c r="E24" s="115">
        <f>E25</f>
        <v>7094060</v>
      </c>
    </row>
    <row r="25" spans="1:5" ht="27" customHeight="1">
      <c r="A25" s="123" t="s">
        <v>726</v>
      </c>
      <c r="B25" s="124" t="s">
        <v>727</v>
      </c>
      <c r="C25" s="113">
        <f>C27+C30+C33+C36</f>
        <v>7094060</v>
      </c>
      <c r="D25" s="113">
        <f>D27+D30+D33+D36</f>
        <v>0</v>
      </c>
      <c r="E25" s="113">
        <f>E27+E30+E33+E36</f>
        <v>7094060</v>
      </c>
    </row>
    <row r="26" spans="1:5" ht="41.25" customHeight="1">
      <c r="A26" s="8" t="s">
        <v>728</v>
      </c>
      <c r="B26" s="126" t="s">
        <v>729</v>
      </c>
      <c r="C26" s="113">
        <f>C27</f>
        <v>3257340</v>
      </c>
      <c r="D26" s="113">
        <f>D27</f>
        <v>0</v>
      </c>
      <c r="E26" s="113">
        <f>E27</f>
        <v>3257340</v>
      </c>
    </row>
    <row r="27" spans="1:5" ht="18.75" customHeight="1">
      <c r="A27" s="245" t="s">
        <v>699</v>
      </c>
      <c r="B27" s="242" t="s">
        <v>700</v>
      </c>
      <c r="C27" s="246">
        <v>3257340</v>
      </c>
      <c r="D27" s="243"/>
      <c r="E27" s="243">
        <f>C27+D27</f>
        <v>3257340</v>
      </c>
    </row>
    <row r="28" spans="1:5" ht="46.5" customHeight="1">
      <c r="A28" s="245"/>
      <c r="B28" s="242"/>
      <c r="C28" s="246"/>
      <c r="D28" s="244"/>
      <c r="E28" s="244"/>
    </row>
    <row r="29" spans="1:5" ht="54.75" customHeight="1">
      <c r="A29" s="127" t="s">
        <v>730</v>
      </c>
      <c r="B29" s="128" t="s">
        <v>731</v>
      </c>
      <c r="C29" s="113">
        <f>C30</f>
        <v>18560</v>
      </c>
      <c r="D29" s="113">
        <f>D30</f>
        <v>0</v>
      </c>
      <c r="E29" s="113">
        <f>E30</f>
        <v>18560</v>
      </c>
    </row>
    <row r="30" spans="1:5" ht="78" customHeight="1">
      <c r="A30" s="241" t="s">
        <v>701</v>
      </c>
      <c r="B30" s="242" t="s">
        <v>702</v>
      </c>
      <c r="C30" s="129">
        <v>18560</v>
      </c>
      <c r="D30" s="114"/>
      <c r="E30" s="243">
        <f>C30+D30</f>
        <v>18560</v>
      </c>
    </row>
    <row r="31" spans="1:5" ht="9" hidden="1" customHeight="1">
      <c r="A31" s="241"/>
      <c r="B31" s="242"/>
      <c r="C31" s="129"/>
      <c r="D31" s="114"/>
      <c r="E31" s="244"/>
    </row>
    <row r="32" spans="1:5" ht="42.75" customHeight="1">
      <c r="A32" s="127" t="s">
        <v>732</v>
      </c>
      <c r="B32" s="128" t="s">
        <v>733</v>
      </c>
      <c r="C32" s="129">
        <f>C33</f>
        <v>4284840</v>
      </c>
      <c r="D32" s="129">
        <f>D33</f>
        <v>0</v>
      </c>
      <c r="E32" s="129">
        <f>E33</f>
        <v>4284840</v>
      </c>
    </row>
    <row r="33" spans="1:5" ht="41.25" customHeight="1">
      <c r="A33" s="241" t="s">
        <v>703</v>
      </c>
      <c r="B33" s="242" t="s">
        <v>704</v>
      </c>
      <c r="C33" s="247">
        <v>4284840</v>
      </c>
      <c r="D33" s="243"/>
      <c r="E33" s="243">
        <f>C33+D33</f>
        <v>4284840</v>
      </c>
    </row>
    <row r="34" spans="1:5" ht="25.5" customHeight="1">
      <c r="A34" s="241"/>
      <c r="B34" s="242"/>
      <c r="C34" s="247"/>
      <c r="D34" s="244"/>
      <c r="E34" s="244"/>
    </row>
    <row r="35" spans="1:5" ht="42" customHeight="1">
      <c r="A35" s="127" t="s">
        <v>734</v>
      </c>
      <c r="B35" s="128" t="s">
        <v>735</v>
      </c>
      <c r="C35" s="129">
        <f>C36</f>
        <v>-466680</v>
      </c>
      <c r="D35" s="129">
        <f>D36</f>
        <v>0</v>
      </c>
      <c r="E35" s="129">
        <f>E36</f>
        <v>-466680</v>
      </c>
    </row>
    <row r="36" spans="1:5" ht="66.75" customHeight="1">
      <c r="A36" s="241" t="s">
        <v>705</v>
      </c>
      <c r="B36" s="242" t="s">
        <v>706</v>
      </c>
      <c r="C36" s="129">
        <v>-466680</v>
      </c>
      <c r="D36" s="114"/>
      <c r="E36" s="243">
        <f>C36+D36</f>
        <v>-466680</v>
      </c>
    </row>
    <row r="37" spans="1:5" ht="6" hidden="1" customHeight="1">
      <c r="A37" s="241"/>
      <c r="B37" s="242"/>
      <c r="C37" s="129">
        <v>-394298.97</v>
      </c>
      <c r="D37" s="125"/>
      <c r="E37" s="244"/>
    </row>
    <row r="38" spans="1:5" ht="14.25" customHeight="1">
      <c r="A38" s="119" t="s">
        <v>736</v>
      </c>
      <c r="B38" s="22" t="s">
        <v>737</v>
      </c>
      <c r="C38" s="115">
        <f>C49+C51+C53+C39</f>
        <v>1125246.19</v>
      </c>
      <c r="D38" s="153">
        <f>D49+D51+D53+D39</f>
        <v>0</v>
      </c>
      <c r="E38" s="153">
        <f>E49+E51+E53+E39</f>
        <v>1125246.19</v>
      </c>
    </row>
    <row r="39" spans="1:5">
      <c r="A39" s="149" t="s">
        <v>881</v>
      </c>
      <c r="B39" s="25" t="s">
        <v>883</v>
      </c>
      <c r="C39" s="150">
        <f>C40</f>
        <v>340246.19000000006</v>
      </c>
      <c r="D39" s="150">
        <f>D40</f>
        <v>0</v>
      </c>
      <c r="E39" s="150">
        <f>E40</f>
        <v>340246.19000000006</v>
      </c>
    </row>
    <row r="40" spans="1:5" ht="25.5">
      <c r="A40" s="149" t="s">
        <v>882</v>
      </c>
      <c r="B40" s="25" t="s">
        <v>871</v>
      </c>
      <c r="C40" s="150">
        <f>C41+C43+C45+C47</f>
        <v>340246.19000000006</v>
      </c>
      <c r="D40" s="150">
        <f>D41+D43+D45+D47</f>
        <v>0</v>
      </c>
      <c r="E40" s="150">
        <f>E41+E43+E45+E47</f>
        <v>340246.19000000006</v>
      </c>
    </row>
    <row r="41" spans="1:5" ht="25.5">
      <c r="A41" s="149" t="s">
        <v>869</v>
      </c>
      <c r="B41" s="25" t="s">
        <v>871</v>
      </c>
      <c r="C41" s="150">
        <f>C42</f>
        <v>165574.31</v>
      </c>
      <c r="D41" s="150">
        <f>D42</f>
        <v>0</v>
      </c>
      <c r="E41" s="150">
        <f>E42</f>
        <v>165574.31</v>
      </c>
    </row>
    <row r="42" spans="1:5" ht="25.5">
      <c r="A42" s="149" t="s">
        <v>870</v>
      </c>
      <c r="B42" s="25" t="s">
        <v>871</v>
      </c>
      <c r="C42" s="150">
        <v>165574.31</v>
      </c>
      <c r="D42" s="150"/>
      <c r="E42" s="150">
        <f>C42+D42</f>
        <v>165574.31</v>
      </c>
    </row>
    <row r="43" spans="1:5" ht="38.25">
      <c r="A43" s="149" t="s">
        <v>872</v>
      </c>
      <c r="B43" s="25" t="s">
        <v>874</v>
      </c>
      <c r="C43" s="150">
        <f>C44</f>
        <v>174670.47</v>
      </c>
      <c r="D43" s="150">
        <f>D44</f>
        <v>0</v>
      </c>
      <c r="E43" s="150">
        <f>E44</f>
        <v>174670.47</v>
      </c>
    </row>
    <row r="44" spans="1:5" ht="38.25">
      <c r="A44" s="149" t="s">
        <v>873</v>
      </c>
      <c r="B44" s="25" t="s">
        <v>874</v>
      </c>
      <c r="C44" s="150">
        <v>174670.47</v>
      </c>
      <c r="D44" s="150"/>
      <c r="E44" s="150">
        <f>C44+D44</f>
        <v>174670.47</v>
      </c>
    </row>
    <row r="45" spans="1:5" ht="38.25">
      <c r="A45" s="149" t="s">
        <v>875</v>
      </c>
      <c r="B45" s="25" t="s">
        <v>877</v>
      </c>
      <c r="C45" s="150">
        <f>C46</f>
        <v>0.01</v>
      </c>
      <c r="D45" s="150">
        <f>D46</f>
        <v>0</v>
      </c>
      <c r="E45" s="150">
        <f>E46</f>
        <v>0.01</v>
      </c>
    </row>
    <row r="46" spans="1:5" ht="38.25">
      <c r="A46" s="149" t="s">
        <v>876</v>
      </c>
      <c r="B46" s="25" t="s">
        <v>877</v>
      </c>
      <c r="C46" s="150">
        <v>0.01</v>
      </c>
      <c r="D46" s="150"/>
      <c r="E46" s="150">
        <f>C46+D46</f>
        <v>0.01</v>
      </c>
    </row>
    <row r="47" spans="1:5" ht="25.5">
      <c r="A47" s="149" t="s">
        <v>878</v>
      </c>
      <c r="B47" s="25" t="s">
        <v>880</v>
      </c>
      <c r="C47" s="150">
        <f>C48</f>
        <v>1.4</v>
      </c>
      <c r="D47" s="150">
        <f>D48</f>
        <v>0</v>
      </c>
      <c r="E47" s="150">
        <f>E48</f>
        <v>1.4</v>
      </c>
    </row>
    <row r="48" spans="1:5" ht="25.5">
      <c r="A48" s="149" t="s">
        <v>879</v>
      </c>
      <c r="B48" s="25" t="s">
        <v>880</v>
      </c>
      <c r="C48" s="150">
        <v>1.4</v>
      </c>
      <c r="D48" s="150"/>
      <c r="E48" s="150">
        <f>C48+D48</f>
        <v>1.4</v>
      </c>
    </row>
    <row r="49" spans="1:5" ht="18" customHeight="1">
      <c r="A49" s="123" t="s">
        <v>738</v>
      </c>
      <c r="B49" s="124" t="s">
        <v>739</v>
      </c>
      <c r="C49" s="113">
        <f>C50</f>
        <v>350000</v>
      </c>
      <c r="D49" s="122">
        <f>D50</f>
        <v>0</v>
      </c>
      <c r="E49" s="113">
        <f>E50</f>
        <v>350000</v>
      </c>
    </row>
    <row r="50" spans="1:5" ht="17.25" customHeight="1">
      <c r="A50" s="123" t="s">
        <v>695</v>
      </c>
      <c r="B50" s="124" t="s">
        <v>739</v>
      </c>
      <c r="C50" s="113">
        <v>350000</v>
      </c>
      <c r="D50" s="125"/>
      <c r="E50" s="114">
        <f>C50+D50</f>
        <v>350000</v>
      </c>
    </row>
    <row r="51" spans="1:5" ht="15.75" customHeight="1">
      <c r="A51" s="130" t="s">
        <v>740</v>
      </c>
      <c r="B51" s="19" t="s">
        <v>741</v>
      </c>
      <c r="C51" s="113">
        <f>C52</f>
        <v>285000</v>
      </c>
      <c r="D51" s="122">
        <f>D52</f>
        <v>0</v>
      </c>
      <c r="E51" s="113">
        <f>E52</f>
        <v>285000</v>
      </c>
    </row>
    <row r="52" spans="1:5">
      <c r="A52" s="130" t="s">
        <v>698</v>
      </c>
      <c r="B52" s="19" t="s">
        <v>741</v>
      </c>
      <c r="C52" s="113">
        <v>285000</v>
      </c>
      <c r="D52" s="125"/>
      <c r="E52" s="114">
        <f>C52+D52</f>
        <v>285000</v>
      </c>
    </row>
    <row r="53" spans="1:5">
      <c r="A53" s="123" t="s">
        <v>742</v>
      </c>
      <c r="B53" s="124" t="s">
        <v>743</v>
      </c>
      <c r="C53" s="113">
        <f>C54</f>
        <v>150000</v>
      </c>
      <c r="D53" s="122">
        <f>D54</f>
        <v>0</v>
      </c>
      <c r="E53" s="113">
        <f>E54</f>
        <v>150000</v>
      </c>
    </row>
    <row r="54" spans="1:5" ht="27.75" customHeight="1">
      <c r="A54" s="123" t="s">
        <v>696</v>
      </c>
      <c r="B54" s="124" t="s">
        <v>697</v>
      </c>
      <c r="C54" s="113">
        <v>150000</v>
      </c>
      <c r="D54" s="125"/>
      <c r="E54" s="114">
        <f>C54+D54</f>
        <v>150000</v>
      </c>
    </row>
    <row r="55" spans="1:5" ht="27.75" customHeight="1">
      <c r="A55" s="119" t="s">
        <v>744</v>
      </c>
      <c r="B55" s="34" t="s">
        <v>745</v>
      </c>
      <c r="C55" s="115">
        <f t="shared" ref="C55:E56" si="0">C56</f>
        <v>950000</v>
      </c>
      <c r="D55" s="184">
        <f t="shared" si="0"/>
        <v>0</v>
      </c>
      <c r="E55" s="115">
        <f t="shared" si="0"/>
        <v>950000</v>
      </c>
    </row>
    <row r="56" spans="1:5" ht="18" customHeight="1">
      <c r="A56" s="121" t="s">
        <v>746</v>
      </c>
      <c r="B56" s="25" t="s">
        <v>747</v>
      </c>
      <c r="C56" s="113">
        <f t="shared" si="0"/>
        <v>950000</v>
      </c>
      <c r="D56" s="181">
        <f t="shared" si="0"/>
        <v>0</v>
      </c>
      <c r="E56" s="113">
        <f t="shared" si="0"/>
        <v>950000</v>
      </c>
    </row>
    <row r="57" spans="1:5" ht="17.25" customHeight="1">
      <c r="A57" s="112" t="s">
        <v>748</v>
      </c>
      <c r="B57" s="25" t="s">
        <v>749</v>
      </c>
      <c r="C57" s="113">
        <v>950000</v>
      </c>
      <c r="D57" s="135"/>
      <c r="E57" s="114">
        <f>C57+D57</f>
        <v>950000</v>
      </c>
    </row>
    <row r="58" spans="1:5" ht="17.25" customHeight="1">
      <c r="A58" s="23" t="s">
        <v>750</v>
      </c>
      <c r="B58" s="22" t="s">
        <v>751</v>
      </c>
      <c r="C58" s="115">
        <f t="shared" ref="C58:E59" si="1">C59</f>
        <v>13000</v>
      </c>
      <c r="D58" s="184">
        <f t="shared" si="1"/>
        <v>0</v>
      </c>
      <c r="E58" s="115">
        <f t="shared" si="1"/>
        <v>13000</v>
      </c>
    </row>
    <row r="59" spans="1:5" ht="26.25" customHeight="1">
      <c r="A59" s="112" t="s">
        <v>752</v>
      </c>
      <c r="B59" s="25" t="s">
        <v>753</v>
      </c>
      <c r="C59" s="113">
        <f t="shared" si="1"/>
        <v>13000</v>
      </c>
      <c r="D59" s="181">
        <f t="shared" si="1"/>
        <v>0</v>
      </c>
      <c r="E59" s="113">
        <f t="shared" si="1"/>
        <v>13000</v>
      </c>
    </row>
    <row r="60" spans="1:5" ht="27.75" customHeight="1">
      <c r="A60" s="112" t="s">
        <v>754</v>
      </c>
      <c r="B60" s="25" t="s">
        <v>755</v>
      </c>
      <c r="C60" s="113">
        <v>13000</v>
      </c>
      <c r="D60" s="135"/>
      <c r="E60" s="114">
        <f>C60+D60</f>
        <v>13000</v>
      </c>
    </row>
    <row r="61" spans="1:5" ht="29.25" customHeight="1">
      <c r="A61" s="119" t="s">
        <v>756</v>
      </c>
      <c r="B61" s="34" t="s">
        <v>757</v>
      </c>
      <c r="C61" s="115">
        <f>C62</f>
        <v>3482059</v>
      </c>
      <c r="D61" s="184">
        <f>D62</f>
        <v>0</v>
      </c>
      <c r="E61" s="115">
        <f>E62</f>
        <v>3482059</v>
      </c>
    </row>
    <row r="62" spans="1:5" ht="54.75" customHeight="1">
      <c r="A62" s="123" t="s">
        <v>758</v>
      </c>
      <c r="B62" s="124" t="s">
        <v>759</v>
      </c>
      <c r="C62" s="113">
        <f>C63+C66</f>
        <v>3482059</v>
      </c>
      <c r="D62" s="181">
        <f>D63+D66</f>
        <v>0</v>
      </c>
      <c r="E62" s="113">
        <f>E63+E66</f>
        <v>3482059</v>
      </c>
    </row>
    <row r="63" spans="1:5" ht="40.5" customHeight="1">
      <c r="A63" s="121" t="s">
        <v>760</v>
      </c>
      <c r="B63" s="124" t="s">
        <v>761</v>
      </c>
      <c r="C63" s="113">
        <f>C64+C65</f>
        <v>3184429</v>
      </c>
      <c r="D63" s="181">
        <f>D64+D65</f>
        <v>0</v>
      </c>
      <c r="E63" s="113">
        <f>E64+E65</f>
        <v>3184429</v>
      </c>
    </row>
    <row r="64" spans="1:5" ht="54" customHeight="1">
      <c r="A64" s="112" t="s">
        <v>762</v>
      </c>
      <c r="B64" s="124" t="s">
        <v>652</v>
      </c>
      <c r="C64" s="113">
        <v>2891023</v>
      </c>
      <c r="D64" s="135"/>
      <c r="E64" s="114">
        <f>C64+D64</f>
        <v>2891023</v>
      </c>
    </row>
    <row r="65" spans="1:5" ht="53.25" customHeight="1">
      <c r="A65" s="112" t="s">
        <v>763</v>
      </c>
      <c r="B65" s="124" t="s">
        <v>653</v>
      </c>
      <c r="C65" s="113">
        <v>293406</v>
      </c>
      <c r="D65" s="135"/>
      <c r="E65" s="114">
        <f>C65+D65</f>
        <v>293406</v>
      </c>
    </row>
    <row r="66" spans="1:5" ht="53.25" customHeight="1">
      <c r="A66" s="123" t="s">
        <v>764</v>
      </c>
      <c r="B66" s="124" t="s">
        <v>765</v>
      </c>
      <c r="C66" s="113">
        <f>C67</f>
        <v>297630</v>
      </c>
      <c r="D66" s="181">
        <f>D67</f>
        <v>0</v>
      </c>
      <c r="E66" s="113">
        <f>E67</f>
        <v>297630</v>
      </c>
    </row>
    <row r="67" spans="1:5" ht="40.5" customHeight="1">
      <c r="A67" s="123" t="s">
        <v>654</v>
      </c>
      <c r="B67" s="124" t="s">
        <v>655</v>
      </c>
      <c r="C67" s="113">
        <v>297630</v>
      </c>
      <c r="D67" s="135"/>
      <c r="E67" s="114">
        <f>C67+D67</f>
        <v>297630</v>
      </c>
    </row>
    <row r="68" spans="1:5" ht="19.5" customHeight="1">
      <c r="A68" s="119" t="s">
        <v>766</v>
      </c>
      <c r="B68" s="22" t="s">
        <v>767</v>
      </c>
      <c r="C68" s="77">
        <f>C69</f>
        <v>689400</v>
      </c>
      <c r="D68" s="184">
        <f>D69</f>
        <v>0</v>
      </c>
      <c r="E68" s="115">
        <f>E69</f>
        <v>689400</v>
      </c>
    </row>
    <row r="69" spans="1:5" ht="18.75" customHeight="1">
      <c r="A69" s="121" t="s">
        <v>768</v>
      </c>
      <c r="B69" s="25" t="s">
        <v>769</v>
      </c>
      <c r="C69" s="131">
        <f>C70+C71+C72+C73</f>
        <v>689400</v>
      </c>
      <c r="D69" s="181">
        <f>D70+D71+D72+D73</f>
        <v>0</v>
      </c>
      <c r="E69" s="113">
        <f>E70+E71+E72+E73</f>
        <v>689400</v>
      </c>
    </row>
    <row r="70" spans="1:5" ht="26.25" customHeight="1">
      <c r="A70" s="112" t="s">
        <v>770</v>
      </c>
      <c r="B70" s="19" t="s">
        <v>771</v>
      </c>
      <c r="C70" s="131">
        <v>7800</v>
      </c>
      <c r="D70" s="135"/>
      <c r="E70" s="114">
        <f>C70+D70</f>
        <v>7800</v>
      </c>
    </row>
    <row r="71" spans="1:5" ht="18.75" customHeight="1">
      <c r="A71" s="112" t="s">
        <v>772</v>
      </c>
      <c r="B71" s="19" t="s">
        <v>773</v>
      </c>
      <c r="C71" s="131">
        <v>700</v>
      </c>
      <c r="D71" s="135"/>
      <c r="E71" s="114">
        <f>C71+D71</f>
        <v>700</v>
      </c>
    </row>
    <row r="72" spans="1:5" ht="18.75" customHeight="1">
      <c r="A72" s="112" t="s">
        <v>774</v>
      </c>
      <c r="B72" s="19" t="s">
        <v>689</v>
      </c>
      <c r="C72" s="131">
        <v>346100</v>
      </c>
      <c r="D72" s="135"/>
      <c r="E72" s="114">
        <f>C72+D72</f>
        <v>346100</v>
      </c>
    </row>
    <row r="73" spans="1:5" ht="17.25" customHeight="1">
      <c r="A73" s="112" t="s">
        <v>775</v>
      </c>
      <c r="B73" s="19" t="s">
        <v>690</v>
      </c>
      <c r="C73" s="131">
        <v>334800</v>
      </c>
      <c r="D73" s="135"/>
      <c r="E73" s="114">
        <f>C73+D73</f>
        <v>334800</v>
      </c>
    </row>
    <row r="74" spans="1:5" ht="29.25" customHeight="1">
      <c r="A74" s="119" t="s">
        <v>776</v>
      </c>
      <c r="B74" s="34" t="s">
        <v>777</v>
      </c>
      <c r="C74" s="115">
        <f t="shared" ref="C74:E75" si="2">C75</f>
        <v>2257220</v>
      </c>
      <c r="D74" s="184">
        <f t="shared" si="2"/>
        <v>0</v>
      </c>
      <c r="E74" s="115">
        <f t="shared" si="2"/>
        <v>2257220</v>
      </c>
    </row>
    <row r="75" spans="1:5" ht="19.5" customHeight="1">
      <c r="A75" s="121" t="s">
        <v>778</v>
      </c>
      <c r="B75" s="124" t="s">
        <v>779</v>
      </c>
      <c r="C75" s="113">
        <f t="shared" si="2"/>
        <v>2257220</v>
      </c>
      <c r="D75" s="181">
        <f t="shared" si="2"/>
        <v>0</v>
      </c>
      <c r="E75" s="113">
        <f t="shared" si="2"/>
        <v>2257220</v>
      </c>
    </row>
    <row r="76" spans="1:5" ht="17.25" customHeight="1">
      <c r="A76" s="121" t="s">
        <v>780</v>
      </c>
      <c r="B76" s="124" t="s">
        <v>781</v>
      </c>
      <c r="C76" s="113">
        <f>C77+C78</f>
        <v>2257220</v>
      </c>
      <c r="D76" s="181">
        <f>D77+D78</f>
        <v>0</v>
      </c>
      <c r="E76" s="113">
        <f>E77+E78</f>
        <v>2257220</v>
      </c>
    </row>
    <row r="77" spans="1:5" ht="25.5" customHeight="1">
      <c r="A77" s="112" t="s">
        <v>782</v>
      </c>
      <c r="B77" s="124" t="s">
        <v>783</v>
      </c>
      <c r="C77" s="113">
        <v>15000</v>
      </c>
      <c r="D77" s="135"/>
      <c r="E77" s="114">
        <f>C77+D77</f>
        <v>15000</v>
      </c>
    </row>
    <row r="78" spans="1:5" ht="27.75" customHeight="1">
      <c r="A78" s="112" t="s">
        <v>784</v>
      </c>
      <c r="B78" s="19" t="s">
        <v>783</v>
      </c>
      <c r="C78" s="113">
        <v>2242220</v>
      </c>
      <c r="D78" s="125"/>
      <c r="E78" s="114">
        <f>C78+D78</f>
        <v>2242220</v>
      </c>
    </row>
    <row r="79" spans="1:5" ht="27.75" customHeight="1">
      <c r="A79" s="119" t="s">
        <v>785</v>
      </c>
      <c r="B79" s="34" t="s">
        <v>786</v>
      </c>
      <c r="C79" s="115">
        <f>C80+C83</f>
        <v>2059717.78</v>
      </c>
      <c r="D79" s="184">
        <f t="shared" ref="D79:E79" si="3">D80+D83</f>
        <v>0</v>
      </c>
      <c r="E79" s="184">
        <f t="shared" si="3"/>
        <v>2059717.78</v>
      </c>
    </row>
    <row r="80" spans="1:5" ht="55.5" customHeight="1">
      <c r="A80" s="179" t="s">
        <v>907</v>
      </c>
      <c r="B80" s="190" t="s">
        <v>932</v>
      </c>
      <c r="C80" s="217">
        <f>C81</f>
        <v>45917.78</v>
      </c>
      <c r="D80" s="181">
        <f>D81</f>
        <v>0</v>
      </c>
      <c r="E80" s="113">
        <f>C80+D80</f>
        <v>45917.78</v>
      </c>
    </row>
    <row r="81" spans="1:5" ht="51.75">
      <c r="A81" s="179" t="s">
        <v>908</v>
      </c>
      <c r="B81" s="190" t="s">
        <v>909</v>
      </c>
      <c r="C81" s="217">
        <f>C82</f>
        <v>45917.78</v>
      </c>
      <c r="D81" s="181">
        <f>D82</f>
        <v>0</v>
      </c>
      <c r="E81" s="181">
        <f t="shared" ref="E81:E82" si="4">C81+D81</f>
        <v>45917.78</v>
      </c>
    </row>
    <row r="82" spans="1:5" ht="51.75">
      <c r="A82" s="21" t="s">
        <v>910</v>
      </c>
      <c r="B82" s="180" t="s">
        <v>911</v>
      </c>
      <c r="C82" s="181">
        <v>45917.78</v>
      </c>
      <c r="D82" s="181"/>
      <c r="E82" s="181">
        <f t="shared" si="4"/>
        <v>45917.78</v>
      </c>
    </row>
    <row r="83" spans="1:5" ht="26.25" customHeight="1">
      <c r="A83" s="123" t="s">
        <v>787</v>
      </c>
      <c r="B83" s="124" t="s">
        <v>788</v>
      </c>
      <c r="C83" s="181">
        <f>C84</f>
        <v>2013800</v>
      </c>
      <c r="D83" s="181">
        <f t="shared" ref="D83:E83" si="5">D84</f>
        <v>0</v>
      </c>
      <c r="E83" s="181">
        <f t="shared" si="5"/>
        <v>2013800</v>
      </c>
    </row>
    <row r="84" spans="1:5" ht="25.5" customHeight="1">
      <c r="A84" s="123" t="s">
        <v>789</v>
      </c>
      <c r="B84" s="124" t="s">
        <v>790</v>
      </c>
      <c r="C84" s="113">
        <f>C85+C86</f>
        <v>2013800</v>
      </c>
      <c r="D84" s="122">
        <f>D85+D86</f>
        <v>0</v>
      </c>
      <c r="E84" s="113">
        <f>E85+E86</f>
        <v>2013800</v>
      </c>
    </row>
    <row r="85" spans="1:5" ht="39.75" customHeight="1">
      <c r="A85" s="123" t="s">
        <v>791</v>
      </c>
      <c r="B85" s="124" t="s">
        <v>656</v>
      </c>
      <c r="C85" s="113">
        <v>1864200</v>
      </c>
      <c r="D85" s="125"/>
      <c r="E85" s="114">
        <f>C85+D85</f>
        <v>1864200</v>
      </c>
    </row>
    <row r="86" spans="1:5" ht="29.25" customHeight="1">
      <c r="A86" s="123" t="s">
        <v>792</v>
      </c>
      <c r="B86" s="124" t="s">
        <v>657</v>
      </c>
      <c r="C86" s="113">
        <v>149600</v>
      </c>
      <c r="D86" s="125"/>
      <c r="E86" s="114">
        <f>C86+D86</f>
        <v>149600</v>
      </c>
    </row>
    <row r="87" spans="1:5" ht="17.25" customHeight="1">
      <c r="A87" s="119" t="s">
        <v>793</v>
      </c>
      <c r="B87" s="22" t="s">
        <v>794</v>
      </c>
      <c r="C87" s="115">
        <f>C88+C89+C90+C91+C92</f>
        <v>5500</v>
      </c>
      <c r="D87" s="120">
        <f>D88+D89+D90+D91+D92</f>
        <v>0</v>
      </c>
      <c r="E87" s="115">
        <f>E88+E89+E90+E91+E92</f>
        <v>5500</v>
      </c>
    </row>
    <row r="88" spans="1:5" ht="54.75" customHeight="1">
      <c r="A88" s="112" t="s">
        <v>679</v>
      </c>
      <c r="B88" s="132" t="s">
        <v>680</v>
      </c>
      <c r="C88" s="113">
        <v>1907</v>
      </c>
      <c r="D88" s="125"/>
      <c r="E88" s="114">
        <f>C88+D88</f>
        <v>1907</v>
      </c>
    </row>
    <row r="89" spans="1:5" ht="65.25" customHeight="1">
      <c r="A89" s="112" t="s">
        <v>681</v>
      </c>
      <c r="B89" s="132" t="s">
        <v>682</v>
      </c>
      <c r="C89" s="113">
        <v>846</v>
      </c>
      <c r="D89" s="125"/>
      <c r="E89" s="114">
        <f>C89+D89</f>
        <v>846</v>
      </c>
    </row>
    <row r="90" spans="1:5" ht="53.25" customHeight="1">
      <c r="A90" s="112" t="s">
        <v>683</v>
      </c>
      <c r="B90" s="132" t="s">
        <v>684</v>
      </c>
      <c r="C90" s="113">
        <v>334</v>
      </c>
      <c r="D90" s="125"/>
      <c r="E90" s="114">
        <f>C90+D90</f>
        <v>334</v>
      </c>
    </row>
    <row r="91" spans="1:5" ht="54" customHeight="1">
      <c r="A91" s="133" t="s">
        <v>685</v>
      </c>
      <c r="B91" s="134" t="s">
        <v>686</v>
      </c>
      <c r="C91" s="113">
        <v>1747</v>
      </c>
      <c r="D91" s="125"/>
      <c r="E91" s="114">
        <f>C91+D91</f>
        <v>1747</v>
      </c>
    </row>
    <row r="92" spans="1:5" ht="55.5" customHeight="1">
      <c r="A92" s="123" t="s">
        <v>687</v>
      </c>
      <c r="B92" s="124" t="s">
        <v>688</v>
      </c>
      <c r="C92" s="113">
        <v>666</v>
      </c>
      <c r="D92" s="125"/>
      <c r="E92" s="114">
        <f>C92+D92</f>
        <v>666</v>
      </c>
    </row>
    <row r="93" spans="1:5" ht="16.5" customHeight="1">
      <c r="A93" s="119" t="s">
        <v>795</v>
      </c>
      <c r="B93" s="22" t="s">
        <v>796</v>
      </c>
      <c r="C93" s="115">
        <f t="shared" ref="C93:E94" si="6">C94</f>
        <v>191553.81</v>
      </c>
      <c r="D93" s="120">
        <f t="shared" si="6"/>
        <v>0</v>
      </c>
      <c r="E93" s="115">
        <f t="shared" si="6"/>
        <v>191553.81</v>
      </c>
    </row>
    <row r="94" spans="1:5" ht="19.5" customHeight="1">
      <c r="A94" s="121" t="s">
        <v>797</v>
      </c>
      <c r="B94" s="25" t="s">
        <v>798</v>
      </c>
      <c r="C94" s="113">
        <f t="shared" si="6"/>
        <v>191553.81</v>
      </c>
      <c r="D94" s="122">
        <f t="shared" si="6"/>
        <v>0</v>
      </c>
      <c r="E94" s="113">
        <f t="shared" si="6"/>
        <v>191553.81</v>
      </c>
    </row>
    <row r="95" spans="1:5" ht="18" customHeight="1">
      <c r="A95" s="112" t="s">
        <v>799</v>
      </c>
      <c r="B95" s="25" t="s">
        <v>800</v>
      </c>
      <c r="C95" s="113">
        <v>191553.81</v>
      </c>
      <c r="D95" s="152"/>
      <c r="E95" s="114">
        <f>C95+D95</f>
        <v>191553.81</v>
      </c>
    </row>
    <row r="96" spans="1:5" ht="17.25" customHeight="1">
      <c r="A96" s="119" t="s">
        <v>801</v>
      </c>
      <c r="B96" s="34" t="s">
        <v>802</v>
      </c>
      <c r="C96" s="115">
        <f>C97+C136+C139</f>
        <v>196505760.94999999</v>
      </c>
      <c r="D96" s="115">
        <f>D97+D136+D139</f>
        <v>784863.35</v>
      </c>
      <c r="E96" s="115">
        <f>E97+E136+E139</f>
        <v>197290624.30000001</v>
      </c>
    </row>
    <row r="97" spans="1:5" ht="31.5" customHeight="1">
      <c r="A97" s="119" t="s">
        <v>803</v>
      </c>
      <c r="B97" s="34" t="s">
        <v>804</v>
      </c>
      <c r="C97" s="115">
        <f>C98+C103+C118+C129</f>
        <v>197226019.64999998</v>
      </c>
      <c r="D97" s="115">
        <f>D98+D103+D118+D129</f>
        <v>784863.35</v>
      </c>
      <c r="E97" s="115">
        <f>E98+E103+E118+E129</f>
        <v>198010883</v>
      </c>
    </row>
    <row r="98" spans="1:5" ht="17.25" customHeight="1">
      <c r="A98" s="119" t="s">
        <v>805</v>
      </c>
      <c r="B98" s="34" t="s">
        <v>806</v>
      </c>
      <c r="C98" s="115">
        <f>C99</f>
        <v>92935930</v>
      </c>
      <c r="D98" s="120">
        <f>D99</f>
        <v>0</v>
      </c>
      <c r="E98" s="115">
        <f>E99</f>
        <v>92935930</v>
      </c>
    </row>
    <row r="99" spans="1:5" ht="16.5" customHeight="1">
      <c r="A99" s="121" t="s">
        <v>807</v>
      </c>
      <c r="B99" s="19" t="s">
        <v>808</v>
      </c>
      <c r="C99" s="113">
        <f>C100+C102</f>
        <v>92935930</v>
      </c>
      <c r="D99" s="122">
        <f>D100+D102</f>
        <v>0</v>
      </c>
      <c r="E99" s="113">
        <f>E100+E102</f>
        <v>92935930</v>
      </c>
    </row>
    <row r="100" spans="1:5" ht="25.5" customHeight="1">
      <c r="A100" s="112" t="s">
        <v>809</v>
      </c>
      <c r="B100" s="19" t="s">
        <v>810</v>
      </c>
      <c r="C100" s="113">
        <v>88137100</v>
      </c>
      <c r="D100" s="114"/>
      <c r="E100" s="114">
        <f>C100+D100</f>
        <v>88137100</v>
      </c>
    </row>
    <row r="101" spans="1:5" ht="18" customHeight="1">
      <c r="A101" s="112" t="s">
        <v>811</v>
      </c>
      <c r="B101" s="19" t="s">
        <v>812</v>
      </c>
      <c r="C101" s="113">
        <f>C102</f>
        <v>4798830</v>
      </c>
      <c r="D101" s="113">
        <f>D102</f>
        <v>0</v>
      </c>
      <c r="E101" s="113">
        <f>E102</f>
        <v>4798830</v>
      </c>
    </row>
    <row r="102" spans="1:5" ht="26.25" customHeight="1">
      <c r="A102" s="112" t="s">
        <v>813</v>
      </c>
      <c r="B102" s="19" t="s">
        <v>658</v>
      </c>
      <c r="C102" s="113">
        <v>4798830</v>
      </c>
      <c r="D102" s="135"/>
      <c r="E102" s="114">
        <f>C102+D102</f>
        <v>4798830</v>
      </c>
    </row>
    <row r="103" spans="1:5" ht="27" customHeight="1">
      <c r="A103" s="119" t="s">
        <v>814</v>
      </c>
      <c r="B103" s="34" t="s">
        <v>815</v>
      </c>
      <c r="C103" s="115">
        <f>C116+C104+C106+C112+C114+C108+C110</f>
        <v>29417557.509999998</v>
      </c>
      <c r="D103" s="115">
        <f>D116+D104+D106+D112+D114+D108+D110</f>
        <v>0</v>
      </c>
      <c r="E103" s="115">
        <f>E116+E104+E106+E112+E114+E108+E110</f>
        <v>29417557.509999998</v>
      </c>
    </row>
    <row r="104" spans="1:5" ht="53.25" customHeight="1">
      <c r="A104" s="112" t="s">
        <v>816</v>
      </c>
      <c r="B104" s="25" t="s">
        <v>817</v>
      </c>
      <c r="C104" s="113">
        <f>C105</f>
        <v>0</v>
      </c>
      <c r="D104" s="113">
        <f>D105</f>
        <v>0</v>
      </c>
      <c r="E104" s="113">
        <f>E105</f>
        <v>0</v>
      </c>
    </row>
    <row r="105" spans="1:5" ht="55.5" customHeight="1">
      <c r="A105" s="112" t="s">
        <v>659</v>
      </c>
      <c r="B105" s="25" t="s">
        <v>660</v>
      </c>
      <c r="C105" s="113">
        <v>0</v>
      </c>
      <c r="D105" s="114"/>
      <c r="E105" s="114">
        <f>C105+D105</f>
        <v>0</v>
      </c>
    </row>
    <row r="106" spans="1:5" ht="55.5" customHeight="1">
      <c r="A106" s="136" t="s">
        <v>818</v>
      </c>
      <c r="B106" s="111" t="s">
        <v>819</v>
      </c>
      <c r="C106" s="113">
        <f>C107</f>
        <v>5206128.42</v>
      </c>
      <c r="D106" s="113">
        <f t="shared" ref="D106:E110" si="7">D107</f>
        <v>0</v>
      </c>
      <c r="E106" s="113">
        <f t="shared" si="7"/>
        <v>5206128.42</v>
      </c>
    </row>
    <row r="107" spans="1:5" ht="54" customHeight="1">
      <c r="A107" s="136" t="s">
        <v>664</v>
      </c>
      <c r="B107" s="111" t="s">
        <v>665</v>
      </c>
      <c r="C107" s="113">
        <v>5206128.42</v>
      </c>
      <c r="D107" s="135"/>
      <c r="E107" s="114">
        <f>C107+D107</f>
        <v>5206128.42</v>
      </c>
    </row>
    <row r="108" spans="1:5" ht="43.5" customHeight="1">
      <c r="A108" s="136" t="s">
        <v>816</v>
      </c>
      <c r="B108" s="111" t="s">
        <v>820</v>
      </c>
      <c r="C108" s="113">
        <f>C109</f>
        <v>1568735.36</v>
      </c>
      <c r="D108" s="113">
        <f t="shared" si="7"/>
        <v>0</v>
      </c>
      <c r="E108" s="113">
        <f t="shared" si="7"/>
        <v>1568735.36</v>
      </c>
    </row>
    <row r="109" spans="1:5" ht="54" customHeight="1">
      <c r="A109" s="136" t="s">
        <v>659</v>
      </c>
      <c r="B109" s="111" t="s">
        <v>661</v>
      </c>
      <c r="C109" s="113">
        <v>1568735.36</v>
      </c>
      <c r="D109" s="114"/>
      <c r="E109" s="114">
        <f>C109+D109</f>
        <v>1568735.36</v>
      </c>
    </row>
    <row r="110" spans="1:5" ht="29.25" customHeight="1">
      <c r="A110" s="136" t="s">
        <v>821</v>
      </c>
      <c r="B110" s="111" t="s">
        <v>822</v>
      </c>
      <c r="C110" s="113">
        <f>C111</f>
        <v>1899552.39</v>
      </c>
      <c r="D110" s="113">
        <f t="shared" si="7"/>
        <v>0</v>
      </c>
      <c r="E110" s="113">
        <f t="shared" si="7"/>
        <v>1899552.39</v>
      </c>
    </row>
    <row r="111" spans="1:5" ht="36.75" customHeight="1">
      <c r="A111" s="136" t="s">
        <v>662</v>
      </c>
      <c r="B111" s="111" t="s">
        <v>663</v>
      </c>
      <c r="C111" s="113">
        <v>1899552.39</v>
      </c>
      <c r="D111" s="114"/>
      <c r="E111" s="114">
        <f>C111+D111</f>
        <v>1899552.39</v>
      </c>
    </row>
    <row r="112" spans="1:5" ht="42" customHeight="1">
      <c r="A112" s="21" t="s">
        <v>823</v>
      </c>
      <c r="B112" s="19" t="s">
        <v>824</v>
      </c>
      <c r="C112" s="113">
        <f>C113</f>
        <v>3828004.4</v>
      </c>
      <c r="D112" s="113">
        <f t="shared" ref="D112:E114" si="8">D113</f>
        <v>0</v>
      </c>
      <c r="E112" s="113">
        <f t="shared" si="8"/>
        <v>3828004.4</v>
      </c>
    </row>
    <row r="113" spans="1:5" ht="42.75" customHeight="1">
      <c r="A113" s="21" t="s">
        <v>666</v>
      </c>
      <c r="B113" s="19" t="s">
        <v>667</v>
      </c>
      <c r="C113" s="113">
        <v>3828004.4</v>
      </c>
      <c r="D113" s="113"/>
      <c r="E113" s="113">
        <f>C113+D113</f>
        <v>3828004.4</v>
      </c>
    </row>
    <row r="114" spans="1:5" ht="42.75" customHeight="1">
      <c r="A114" s="112" t="s">
        <v>825</v>
      </c>
      <c r="B114" s="19" t="s">
        <v>826</v>
      </c>
      <c r="C114" s="113">
        <f>C115</f>
        <v>9406561.7699999996</v>
      </c>
      <c r="D114" s="113">
        <f t="shared" si="8"/>
        <v>0</v>
      </c>
      <c r="E114" s="113">
        <f t="shared" si="8"/>
        <v>9406561.7699999996</v>
      </c>
    </row>
    <row r="115" spans="1:5" ht="42.75" customHeight="1">
      <c r="A115" s="112" t="s">
        <v>668</v>
      </c>
      <c r="B115" s="19" t="s">
        <v>669</v>
      </c>
      <c r="C115" s="113">
        <v>9406561.7699999996</v>
      </c>
      <c r="D115" s="113"/>
      <c r="E115" s="113">
        <f>C115+D115</f>
        <v>9406561.7699999996</v>
      </c>
    </row>
    <row r="116" spans="1:5">
      <c r="A116" s="121" t="s">
        <v>827</v>
      </c>
      <c r="B116" s="137" t="s">
        <v>828</v>
      </c>
      <c r="C116" s="113">
        <f>C117</f>
        <v>7508575.1699999999</v>
      </c>
      <c r="D116" s="122">
        <f>D117</f>
        <v>0</v>
      </c>
      <c r="E116" s="113">
        <f>E117</f>
        <v>7508575.1699999999</v>
      </c>
    </row>
    <row r="117" spans="1:5">
      <c r="A117" s="112" t="s">
        <v>829</v>
      </c>
      <c r="B117" s="137" t="s">
        <v>830</v>
      </c>
      <c r="C117" s="113">
        <v>7508575.1699999999</v>
      </c>
      <c r="D117" s="60"/>
      <c r="E117" s="114">
        <f>C117+D117</f>
        <v>7508575.1699999999</v>
      </c>
    </row>
    <row r="118" spans="1:5" ht="16.5" customHeight="1">
      <c r="A118" s="119" t="s">
        <v>831</v>
      </c>
      <c r="B118" s="138" t="s">
        <v>832</v>
      </c>
      <c r="C118" s="115">
        <f>C123+C127+C119+C121+C125</f>
        <v>70673072.140000001</v>
      </c>
      <c r="D118" s="115">
        <f>D123+D127+D119+D121+D125</f>
        <v>3663.35</v>
      </c>
      <c r="E118" s="115">
        <f>E123+E127+E119+E121+E125</f>
        <v>70676735.489999995</v>
      </c>
    </row>
    <row r="119" spans="1:5" ht="26.25">
      <c r="A119" s="121" t="s">
        <v>833</v>
      </c>
      <c r="B119" s="124" t="s">
        <v>834</v>
      </c>
      <c r="C119" s="113">
        <f>C120</f>
        <v>1319650.1399999999</v>
      </c>
      <c r="D119" s="113">
        <f>D120</f>
        <v>3663.35</v>
      </c>
      <c r="E119" s="113">
        <f>E120</f>
        <v>1323313.49</v>
      </c>
    </row>
    <row r="120" spans="1:5" ht="26.25">
      <c r="A120" s="112" t="s">
        <v>835</v>
      </c>
      <c r="B120" s="124" t="s">
        <v>836</v>
      </c>
      <c r="C120" s="113">
        <v>1319650.1399999999</v>
      </c>
      <c r="D120" s="237">
        <v>3663.35</v>
      </c>
      <c r="E120" s="114">
        <f>C120+D120</f>
        <v>1323313.49</v>
      </c>
    </row>
    <row r="121" spans="1:5" ht="42" customHeight="1">
      <c r="A121" s="130" t="s">
        <v>837</v>
      </c>
      <c r="B121" s="124" t="s">
        <v>838</v>
      </c>
      <c r="C121" s="113">
        <f>C122</f>
        <v>0</v>
      </c>
      <c r="D121" s="113">
        <f>D122</f>
        <v>0</v>
      </c>
      <c r="E121" s="113">
        <f>E122</f>
        <v>0</v>
      </c>
    </row>
    <row r="122" spans="1:5" ht="41.25" customHeight="1">
      <c r="A122" s="130" t="s">
        <v>839</v>
      </c>
      <c r="B122" s="124" t="s">
        <v>840</v>
      </c>
      <c r="C122" s="113">
        <v>0</v>
      </c>
      <c r="D122" s="114"/>
      <c r="E122" s="114">
        <f>C122+D122</f>
        <v>0</v>
      </c>
    </row>
    <row r="123" spans="1:5" ht="41.25" customHeight="1">
      <c r="A123" s="130" t="s">
        <v>841</v>
      </c>
      <c r="B123" s="124" t="s">
        <v>842</v>
      </c>
      <c r="C123" s="113">
        <f>C124</f>
        <v>0</v>
      </c>
      <c r="D123" s="113">
        <f>D124</f>
        <v>0</v>
      </c>
      <c r="E123" s="113">
        <f>E124</f>
        <v>0</v>
      </c>
    </row>
    <row r="124" spans="1:5" ht="42" customHeight="1">
      <c r="A124" s="130" t="s">
        <v>670</v>
      </c>
      <c r="B124" s="124" t="s">
        <v>843</v>
      </c>
      <c r="C124" s="113">
        <v>0</v>
      </c>
      <c r="D124" s="114"/>
      <c r="E124" s="114">
        <f>C124+D124</f>
        <v>0</v>
      </c>
    </row>
    <row r="125" spans="1:5" ht="20.25" customHeight="1">
      <c r="A125" s="21" t="s">
        <v>844</v>
      </c>
      <c r="B125" s="25" t="s">
        <v>845</v>
      </c>
      <c r="C125" s="113">
        <f>C126</f>
        <v>158116</v>
      </c>
      <c r="D125" s="113">
        <f>D126</f>
        <v>0</v>
      </c>
      <c r="E125" s="113">
        <f>E126</f>
        <v>158116</v>
      </c>
    </row>
    <row r="126" spans="1:5" ht="27.75" customHeight="1">
      <c r="A126" s="21" t="s">
        <v>671</v>
      </c>
      <c r="B126" s="19" t="s">
        <v>672</v>
      </c>
      <c r="C126" s="113">
        <v>158116</v>
      </c>
      <c r="D126" s="113"/>
      <c r="E126" s="113">
        <f>C126+D126</f>
        <v>158116</v>
      </c>
    </row>
    <row r="127" spans="1:5">
      <c r="A127" s="130" t="s">
        <v>846</v>
      </c>
      <c r="B127" s="124" t="s">
        <v>847</v>
      </c>
      <c r="C127" s="113">
        <f>C128</f>
        <v>69195306</v>
      </c>
      <c r="D127" s="122">
        <f>D128</f>
        <v>0</v>
      </c>
      <c r="E127" s="113">
        <f>E128</f>
        <v>69195306</v>
      </c>
    </row>
    <row r="128" spans="1:5">
      <c r="A128" s="130" t="s">
        <v>673</v>
      </c>
      <c r="B128" s="124" t="s">
        <v>848</v>
      </c>
      <c r="C128" s="113">
        <v>69195306</v>
      </c>
      <c r="D128" s="125"/>
      <c r="E128" s="114">
        <f>C128+D128</f>
        <v>69195306</v>
      </c>
    </row>
    <row r="129" spans="1:5">
      <c r="A129" s="28" t="s">
        <v>849</v>
      </c>
      <c r="B129" s="34" t="s">
        <v>850</v>
      </c>
      <c r="C129" s="115">
        <f>C130+C133</f>
        <v>4199460</v>
      </c>
      <c r="D129" s="120">
        <f>D130+D133+D134</f>
        <v>781200</v>
      </c>
      <c r="E129" s="115">
        <f>E130+E133+E134</f>
        <v>4980660</v>
      </c>
    </row>
    <row r="130" spans="1:5" ht="39">
      <c r="A130" s="8" t="s">
        <v>851</v>
      </c>
      <c r="B130" s="19" t="s">
        <v>852</v>
      </c>
      <c r="C130" s="113">
        <f>C131</f>
        <v>59100</v>
      </c>
      <c r="D130" s="113">
        <f>D131</f>
        <v>0</v>
      </c>
      <c r="E130" s="113">
        <f>E131</f>
        <v>59100</v>
      </c>
    </row>
    <row r="131" spans="1:5" ht="39">
      <c r="A131" s="112" t="s">
        <v>853</v>
      </c>
      <c r="B131" s="19" t="s">
        <v>674</v>
      </c>
      <c r="C131" s="113">
        <v>59100</v>
      </c>
      <c r="D131" s="114"/>
      <c r="E131" s="114">
        <f>C131+D131</f>
        <v>59100</v>
      </c>
    </row>
    <row r="132" spans="1:5" ht="39">
      <c r="A132" s="112" t="s">
        <v>854</v>
      </c>
      <c r="B132" s="19" t="s">
        <v>855</v>
      </c>
      <c r="C132" s="113">
        <f>C133</f>
        <v>4140360</v>
      </c>
      <c r="D132" s="122">
        <f>D133</f>
        <v>0</v>
      </c>
      <c r="E132" s="113">
        <f>E133</f>
        <v>4140360</v>
      </c>
    </row>
    <row r="133" spans="1:5" ht="39">
      <c r="A133" s="220" t="s">
        <v>675</v>
      </c>
      <c r="B133" s="19" t="s">
        <v>676</v>
      </c>
      <c r="C133" s="113">
        <v>4140360</v>
      </c>
      <c r="D133" s="125"/>
      <c r="E133" s="114">
        <f>C133+D133</f>
        <v>4140360</v>
      </c>
    </row>
    <row r="134" spans="1:5" ht="19.5" customHeight="1">
      <c r="A134" s="232" t="s">
        <v>935</v>
      </c>
      <c r="B134" s="221" t="s">
        <v>936</v>
      </c>
      <c r="C134" s="222">
        <f>C135</f>
        <v>0</v>
      </c>
      <c r="D134" s="60">
        <f>D135</f>
        <v>781200</v>
      </c>
      <c r="E134" s="224">
        <f>E135</f>
        <v>781200</v>
      </c>
    </row>
    <row r="135" spans="1:5" ht="21" customHeight="1">
      <c r="A135" s="232" t="s">
        <v>937</v>
      </c>
      <c r="B135" s="221" t="s">
        <v>938</v>
      </c>
      <c r="C135" s="222">
        <v>0</v>
      </c>
      <c r="D135" s="60">
        <v>781200</v>
      </c>
      <c r="E135" s="224">
        <f>C135+D135</f>
        <v>781200</v>
      </c>
    </row>
    <row r="136" spans="1:5" ht="44.25" customHeight="1">
      <c r="A136" s="139" t="s">
        <v>856</v>
      </c>
      <c r="B136" s="34" t="s">
        <v>857</v>
      </c>
      <c r="C136" s="115">
        <f t="shared" ref="C136:E137" si="9">C137</f>
        <v>19771.400000000001</v>
      </c>
      <c r="D136" s="115">
        <f t="shared" si="9"/>
        <v>0</v>
      </c>
      <c r="E136" s="115">
        <f t="shared" si="9"/>
        <v>19771.400000000001</v>
      </c>
    </row>
    <row r="137" spans="1:5" ht="51.75">
      <c r="A137" s="130" t="s">
        <v>858</v>
      </c>
      <c r="B137" s="124" t="s">
        <v>859</v>
      </c>
      <c r="C137" s="113">
        <f t="shared" si="9"/>
        <v>19771.400000000001</v>
      </c>
      <c r="D137" s="113">
        <f t="shared" si="9"/>
        <v>0</v>
      </c>
      <c r="E137" s="113">
        <f t="shared" si="9"/>
        <v>19771.400000000001</v>
      </c>
    </row>
    <row r="138" spans="1:5" ht="39">
      <c r="A138" s="130" t="s">
        <v>860</v>
      </c>
      <c r="B138" s="124" t="s">
        <v>861</v>
      </c>
      <c r="C138" s="113">
        <v>19771.400000000001</v>
      </c>
      <c r="D138" s="140"/>
      <c r="E138" s="113">
        <f>C138+D138</f>
        <v>19771.400000000001</v>
      </c>
    </row>
    <row r="139" spans="1:5" ht="40.5" customHeight="1">
      <c r="A139" s="139" t="s">
        <v>862</v>
      </c>
      <c r="B139" s="141" t="s">
        <v>863</v>
      </c>
      <c r="C139" s="77">
        <f t="shared" ref="C139:E140" si="10">C140</f>
        <v>-740030.1</v>
      </c>
      <c r="D139" s="77">
        <f t="shared" si="10"/>
        <v>0</v>
      </c>
      <c r="E139" s="77">
        <f t="shared" si="10"/>
        <v>-740030.1</v>
      </c>
    </row>
    <row r="140" spans="1:5" ht="25.5">
      <c r="A140" s="142" t="s">
        <v>864</v>
      </c>
      <c r="B140" s="143" t="s">
        <v>865</v>
      </c>
      <c r="C140" s="113">
        <f t="shared" si="10"/>
        <v>-740030.1</v>
      </c>
      <c r="D140" s="113">
        <f t="shared" si="10"/>
        <v>0</v>
      </c>
      <c r="E140" s="113">
        <f t="shared" si="10"/>
        <v>-740030.1</v>
      </c>
    </row>
    <row r="141" spans="1:5" ht="25.5">
      <c r="A141" s="142" t="s">
        <v>677</v>
      </c>
      <c r="B141" s="143" t="s">
        <v>678</v>
      </c>
      <c r="C141" s="113">
        <v>-740030.1</v>
      </c>
      <c r="D141" s="113"/>
      <c r="E141" s="113">
        <f>C141+D141</f>
        <v>-740030.1</v>
      </c>
    </row>
    <row r="142" spans="1:5">
      <c r="A142" s="144"/>
      <c r="B142" s="34" t="s">
        <v>866</v>
      </c>
      <c r="C142" s="120">
        <f>C17+C96</f>
        <v>251444517.72999999</v>
      </c>
      <c r="D142" s="120">
        <f>D17+D96</f>
        <v>784863.35</v>
      </c>
      <c r="E142" s="120">
        <f>E17+E96</f>
        <v>252229381.08000001</v>
      </c>
    </row>
  </sheetData>
  <mergeCells count="40">
    <mergeCell ref="B1:C1"/>
    <mergeCell ref="D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15:C15"/>
    <mergeCell ref="B7:C7"/>
    <mergeCell ref="D7:E7"/>
    <mergeCell ref="B8:C8"/>
    <mergeCell ref="D8:E8"/>
    <mergeCell ref="B9:C9"/>
    <mergeCell ref="D9:E9"/>
    <mergeCell ref="B10:C10"/>
    <mergeCell ref="D10:E10"/>
    <mergeCell ref="A11:C11"/>
    <mergeCell ref="A12:C12"/>
    <mergeCell ref="A13:C13"/>
    <mergeCell ref="A36:A37"/>
    <mergeCell ref="B36:B37"/>
    <mergeCell ref="E36:E37"/>
    <mergeCell ref="A27:A28"/>
    <mergeCell ref="B27:B28"/>
    <mergeCell ref="C27:C28"/>
    <mergeCell ref="D27:D28"/>
    <mergeCell ref="E27:E28"/>
    <mergeCell ref="A30:A31"/>
    <mergeCell ref="B30:B31"/>
    <mergeCell ref="E30:E31"/>
    <mergeCell ref="A33:A34"/>
    <mergeCell ref="B33:B34"/>
    <mergeCell ref="C33:C34"/>
    <mergeCell ref="D33:D34"/>
    <mergeCell ref="E33:E34"/>
  </mergeCells>
  <pageMargins left="0.70866141732283472" right="0.31496062992125984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37" zoomScaleSheetLayoutView="100" workbookViewId="0">
      <selection activeCell="A17" sqref="A17:E41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249" t="s">
        <v>189</v>
      </c>
      <c r="E1" s="249"/>
    </row>
    <row r="2" spans="1:5" ht="15.75" customHeight="1">
      <c r="D2" s="249" t="s">
        <v>0</v>
      </c>
      <c r="E2" s="249"/>
    </row>
    <row r="3" spans="1:5" ht="15.75">
      <c r="D3" s="250" t="s">
        <v>198</v>
      </c>
      <c r="E3" s="250"/>
    </row>
    <row r="4" spans="1:5" ht="15.75" customHeight="1">
      <c r="D4" s="249" t="s">
        <v>2</v>
      </c>
      <c r="E4" s="249"/>
    </row>
    <row r="5" spans="1:5" ht="15.75" customHeight="1">
      <c r="D5" s="249" t="s">
        <v>945</v>
      </c>
      <c r="E5" s="249"/>
    </row>
    <row r="6" spans="1:5" ht="15.75">
      <c r="A6" s="249" t="s">
        <v>200</v>
      </c>
      <c r="B6" s="272"/>
      <c r="C6" s="272"/>
      <c r="D6" s="272"/>
      <c r="E6" s="272"/>
    </row>
    <row r="7" spans="1:5" ht="15.75">
      <c r="A7" s="249" t="s">
        <v>199</v>
      </c>
      <c r="B7" s="272"/>
      <c r="C7" s="272"/>
      <c r="D7" s="272"/>
      <c r="E7" s="272"/>
    </row>
    <row r="8" spans="1:5" ht="15.75">
      <c r="A8" s="10"/>
      <c r="B8" s="249" t="s">
        <v>1</v>
      </c>
      <c r="C8" s="249"/>
      <c r="D8" s="249"/>
      <c r="E8" s="249"/>
    </row>
    <row r="9" spans="1:5" ht="15.75">
      <c r="A9" s="11"/>
      <c r="B9" s="249" t="s">
        <v>2</v>
      </c>
      <c r="C9" s="249"/>
      <c r="D9" s="249"/>
      <c r="E9" s="249"/>
    </row>
    <row r="10" spans="1:5" ht="15.75">
      <c r="A10" s="12"/>
      <c r="B10" s="249" t="s">
        <v>707</v>
      </c>
      <c r="C10" s="249"/>
      <c r="D10" s="249"/>
      <c r="E10" s="249"/>
    </row>
    <row r="11" spans="1:5" ht="15.75">
      <c r="A11" s="12"/>
      <c r="B11" s="14"/>
      <c r="C11" s="14"/>
      <c r="D11" s="14"/>
      <c r="E11" s="14"/>
    </row>
    <row r="12" spans="1:5" ht="15.75" customHeight="1">
      <c r="A12" s="251" t="s">
        <v>201</v>
      </c>
      <c r="B12" s="251"/>
      <c r="C12" s="251"/>
      <c r="D12" s="251"/>
      <c r="E12" s="251"/>
    </row>
    <row r="13" spans="1:5" ht="10.5" customHeight="1">
      <c r="A13" s="251" t="s">
        <v>266</v>
      </c>
      <c r="B13" s="251"/>
      <c r="C13" s="251"/>
      <c r="D13" s="251"/>
      <c r="E13" s="251"/>
    </row>
    <row r="14" spans="1:5" ht="8.25" customHeight="1">
      <c r="A14" s="251"/>
      <c r="B14" s="251"/>
      <c r="C14" s="251"/>
      <c r="D14" s="251"/>
      <c r="E14" s="251"/>
    </row>
    <row r="15" spans="1:5" ht="15.75" customHeight="1">
      <c r="A15" s="251" t="s">
        <v>267</v>
      </c>
      <c r="B15" s="251"/>
      <c r="C15" s="251"/>
      <c r="D15" s="251"/>
      <c r="E15" s="251"/>
    </row>
    <row r="16" spans="1:5" ht="15" customHeight="1">
      <c r="A16" s="268" t="s">
        <v>242</v>
      </c>
      <c r="B16" s="269"/>
      <c r="C16" s="269"/>
      <c r="D16" s="269"/>
      <c r="E16" s="269"/>
    </row>
    <row r="17" spans="1:5" ht="15" customHeight="1">
      <c r="A17" s="266" t="s">
        <v>202</v>
      </c>
      <c r="B17" s="266" t="s">
        <v>203</v>
      </c>
      <c r="C17" s="50" t="s">
        <v>234</v>
      </c>
      <c r="D17" s="50" t="s">
        <v>244</v>
      </c>
      <c r="E17" s="270" t="s">
        <v>265</v>
      </c>
    </row>
    <row r="18" spans="1:5" ht="23.25" customHeight="1">
      <c r="A18" s="266"/>
      <c r="B18" s="266"/>
      <c r="C18" s="16"/>
      <c r="D18" s="16"/>
      <c r="E18" s="271"/>
    </row>
    <row r="19" spans="1:5" ht="15" customHeight="1">
      <c r="A19" s="262" t="s">
        <v>204</v>
      </c>
      <c r="B19" s="263" t="s">
        <v>205</v>
      </c>
      <c r="C19" s="264">
        <f>C21</f>
        <v>13483405.969999999</v>
      </c>
      <c r="D19" s="265">
        <f>D21</f>
        <v>0</v>
      </c>
      <c r="E19" s="265">
        <f>E21</f>
        <v>0</v>
      </c>
    </row>
    <row r="20" spans="1:5" ht="25.5" customHeight="1">
      <c r="A20" s="262"/>
      <c r="B20" s="263"/>
      <c r="C20" s="264"/>
      <c r="D20" s="265"/>
      <c r="E20" s="265"/>
    </row>
    <row r="21" spans="1:5" ht="15" customHeight="1">
      <c r="A21" s="262" t="s">
        <v>206</v>
      </c>
      <c r="B21" s="263" t="s">
        <v>207</v>
      </c>
      <c r="C21" s="264">
        <f>C23+C28</f>
        <v>13483405.969999999</v>
      </c>
      <c r="D21" s="265">
        <f>D23+D28</f>
        <v>0</v>
      </c>
      <c r="E21" s="265">
        <f>E23+E28</f>
        <v>0</v>
      </c>
    </row>
    <row r="22" spans="1:5">
      <c r="A22" s="262"/>
      <c r="B22" s="263"/>
      <c r="C22" s="264"/>
      <c r="D22" s="265"/>
      <c r="E22" s="265"/>
    </row>
    <row r="23" spans="1:5" ht="25.5">
      <c r="A23" s="15" t="s">
        <v>208</v>
      </c>
      <c r="B23" s="13" t="s">
        <v>209</v>
      </c>
      <c r="C23" s="39">
        <f>C24</f>
        <v>-252691381.08000001</v>
      </c>
      <c r="D23" s="39">
        <f t="shared" ref="D23:E25" si="0">D24</f>
        <v>-159833799.97</v>
      </c>
      <c r="E23" s="39">
        <f t="shared" si="0"/>
        <v>-155952297.31</v>
      </c>
    </row>
    <row r="24" spans="1:5" ht="25.5">
      <c r="A24" s="15" t="s">
        <v>210</v>
      </c>
      <c r="B24" s="13" t="s">
        <v>211</v>
      </c>
      <c r="C24" s="39">
        <f>C25</f>
        <v>-252691381.08000001</v>
      </c>
      <c r="D24" s="39">
        <f t="shared" si="0"/>
        <v>-159833799.97</v>
      </c>
      <c r="E24" s="39">
        <f t="shared" si="0"/>
        <v>-155952297.31</v>
      </c>
    </row>
    <row r="25" spans="1:5" ht="25.5">
      <c r="A25" s="15" t="s">
        <v>212</v>
      </c>
      <c r="B25" s="13" t="s">
        <v>213</v>
      </c>
      <c r="C25" s="39">
        <f>C26</f>
        <v>-252691381.08000001</v>
      </c>
      <c r="D25" s="39">
        <f t="shared" si="0"/>
        <v>-159833799.97</v>
      </c>
      <c r="E25" s="39">
        <f t="shared" si="0"/>
        <v>-155952297.31</v>
      </c>
    </row>
    <row r="26" spans="1:5" ht="15" customHeight="1">
      <c r="A26" s="266" t="s">
        <v>214</v>
      </c>
      <c r="B26" s="267" t="s">
        <v>215</v>
      </c>
      <c r="C26" s="259">
        <v>-252691381.08000001</v>
      </c>
      <c r="D26" s="259">
        <v>-159833799.97</v>
      </c>
      <c r="E26" s="260">
        <v>-155952297.31</v>
      </c>
    </row>
    <row r="27" spans="1:5" ht="24.75" customHeight="1">
      <c r="A27" s="266"/>
      <c r="B27" s="267"/>
      <c r="C27" s="259"/>
      <c r="D27" s="259"/>
      <c r="E27" s="261"/>
    </row>
    <row r="28" spans="1:5" ht="25.5">
      <c r="A28" s="15" t="s">
        <v>216</v>
      </c>
      <c r="B28" s="13" t="s">
        <v>217</v>
      </c>
      <c r="C28" s="39">
        <f t="shared" ref="C28:E30" si="1">C29</f>
        <v>266174787.05000001</v>
      </c>
      <c r="D28" s="39">
        <f t="shared" si="1"/>
        <v>159833799.97</v>
      </c>
      <c r="E28" s="39">
        <f t="shared" si="1"/>
        <v>155952297.31</v>
      </c>
    </row>
    <row r="29" spans="1:5" ht="25.5">
      <c r="A29" s="15" t="s">
        <v>218</v>
      </c>
      <c r="B29" s="13" t="s">
        <v>219</v>
      </c>
      <c r="C29" s="39">
        <f t="shared" si="1"/>
        <v>266174787.05000001</v>
      </c>
      <c r="D29" s="39">
        <f t="shared" si="1"/>
        <v>159833799.97</v>
      </c>
      <c r="E29" s="39">
        <f t="shared" si="1"/>
        <v>155952297.31</v>
      </c>
    </row>
    <row r="30" spans="1:5" ht="25.5">
      <c r="A30" s="15" t="s">
        <v>220</v>
      </c>
      <c r="B30" s="13" t="s">
        <v>221</v>
      </c>
      <c r="C30" s="39">
        <f t="shared" si="1"/>
        <v>266174787.05000001</v>
      </c>
      <c r="D30" s="39">
        <f t="shared" si="1"/>
        <v>159833799.97</v>
      </c>
      <c r="E30" s="39">
        <f t="shared" si="1"/>
        <v>155952297.31</v>
      </c>
    </row>
    <row r="31" spans="1:5" ht="15" customHeight="1">
      <c r="A31" s="255" t="s">
        <v>222</v>
      </c>
      <c r="B31" s="257" t="s">
        <v>223</v>
      </c>
      <c r="C31" s="259">
        <v>266174787.05000001</v>
      </c>
      <c r="D31" s="259">
        <v>159833799.97</v>
      </c>
      <c r="E31" s="260">
        <v>155952297.31</v>
      </c>
    </row>
    <row r="32" spans="1:5">
      <c r="A32" s="256"/>
      <c r="B32" s="258"/>
      <c r="C32" s="259"/>
      <c r="D32" s="259"/>
      <c r="E32" s="261"/>
    </row>
    <row r="33" spans="1:5" ht="38.25">
      <c r="A33" s="85" t="s">
        <v>620</v>
      </c>
      <c r="B33" s="86" t="s">
        <v>621</v>
      </c>
      <c r="C33" s="87">
        <f>C34</f>
        <v>0</v>
      </c>
      <c r="D33" s="87">
        <f>D34</f>
        <v>0</v>
      </c>
      <c r="E33" s="80">
        <f>E34</f>
        <v>0</v>
      </c>
    </row>
    <row r="34" spans="1:5" ht="38.25">
      <c r="A34" s="78" t="s">
        <v>622</v>
      </c>
      <c r="B34" s="84" t="s">
        <v>623</v>
      </c>
      <c r="C34" s="87">
        <f>C35+C39</f>
        <v>0</v>
      </c>
      <c r="D34" s="87">
        <f>D35+D39</f>
        <v>0</v>
      </c>
      <c r="E34" s="80">
        <f>E35+E39</f>
        <v>0</v>
      </c>
    </row>
    <row r="35" spans="1:5" ht="38.25">
      <c r="A35" s="79" t="s">
        <v>622</v>
      </c>
      <c r="B35" s="83" t="s">
        <v>624</v>
      </c>
      <c r="C35" s="82">
        <f>C36</f>
        <v>-462000</v>
      </c>
      <c r="D35" s="82">
        <f t="shared" ref="D35:E37" si="2">D36</f>
        <v>0</v>
      </c>
      <c r="E35" s="81">
        <f t="shared" si="2"/>
        <v>0</v>
      </c>
    </row>
    <row r="36" spans="1:5" ht="51">
      <c r="A36" s="79" t="s">
        <v>625</v>
      </c>
      <c r="B36" s="83" t="s">
        <v>626</v>
      </c>
      <c r="C36" s="82">
        <f>C37</f>
        <v>-462000</v>
      </c>
      <c r="D36" s="82">
        <f t="shared" si="2"/>
        <v>0</v>
      </c>
      <c r="E36" s="81">
        <f t="shared" si="2"/>
        <v>0</v>
      </c>
    </row>
    <row r="37" spans="1:5" ht="63.75">
      <c r="A37" s="79" t="s">
        <v>627</v>
      </c>
      <c r="B37" s="83" t="s">
        <v>628</v>
      </c>
      <c r="C37" s="82">
        <f>C38</f>
        <v>-462000</v>
      </c>
      <c r="D37" s="82">
        <f t="shared" si="2"/>
        <v>0</v>
      </c>
      <c r="E37" s="81">
        <f t="shared" si="2"/>
        <v>0</v>
      </c>
    </row>
    <row r="38" spans="1:5" ht="63.75">
      <c r="A38" s="79" t="s">
        <v>629</v>
      </c>
      <c r="B38" s="83" t="s">
        <v>628</v>
      </c>
      <c r="C38" s="82">
        <v>-462000</v>
      </c>
      <c r="D38" s="82"/>
      <c r="E38" s="81"/>
    </row>
    <row r="39" spans="1:5" ht="38.25">
      <c r="A39" s="79" t="s">
        <v>630</v>
      </c>
      <c r="B39" s="83" t="s">
        <v>631</v>
      </c>
      <c r="C39" s="82">
        <f t="shared" ref="C39:E40" si="3">C40</f>
        <v>462000</v>
      </c>
      <c r="D39" s="82">
        <f t="shared" si="3"/>
        <v>0</v>
      </c>
      <c r="E39" s="81">
        <f t="shared" si="3"/>
        <v>0</v>
      </c>
    </row>
    <row r="40" spans="1:5" ht="63.75">
      <c r="A40" s="79" t="s">
        <v>632</v>
      </c>
      <c r="B40" s="83" t="s">
        <v>633</v>
      </c>
      <c r="C40" s="82">
        <f t="shared" si="3"/>
        <v>462000</v>
      </c>
      <c r="D40" s="82">
        <f t="shared" si="3"/>
        <v>0</v>
      </c>
      <c r="E40" s="81">
        <f t="shared" si="3"/>
        <v>0</v>
      </c>
    </row>
    <row r="41" spans="1:5" ht="76.5">
      <c r="A41" s="79" t="s">
        <v>634</v>
      </c>
      <c r="B41" s="83" t="s">
        <v>635</v>
      </c>
      <c r="C41" s="82">
        <v>462000</v>
      </c>
      <c r="D41" s="82"/>
      <c r="E41" s="81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0"/>
  <sheetViews>
    <sheetView tabSelected="1" view="pageBreakPreview" topLeftCell="A190" zoomScale="112" zoomScaleSheetLayoutView="112" workbookViewId="0">
      <selection activeCell="B200" sqref="A200:B200"/>
    </sheetView>
  </sheetViews>
  <sheetFormatPr defaultRowHeight="15"/>
  <cols>
    <col min="1" max="1" width="70.42578125" style="51" customWidth="1"/>
    <col min="2" max="2" width="11.5703125" style="51" customWidth="1"/>
    <col min="3" max="3" width="5.42578125" style="51" customWidth="1"/>
    <col min="4" max="4" width="15.140625" style="51" customWidth="1"/>
    <col min="5" max="5" width="13.7109375" style="73" customWidth="1"/>
    <col min="6" max="6" width="14.42578125" style="51" customWidth="1"/>
    <col min="7" max="7" width="9.7109375" style="51" customWidth="1"/>
    <col min="8" max="16384" width="9.140625" style="51"/>
  </cols>
  <sheetData>
    <row r="1" spans="1:6" ht="15.75" customHeight="1">
      <c r="C1" s="249" t="s">
        <v>231</v>
      </c>
      <c r="D1" s="249"/>
      <c r="E1" s="249"/>
      <c r="F1" s="249"/>
    </row>
    <row r="2" spans="1:6" ht="15.75" customHeight="1">
      <c r="C2" s="249" t="s">
        <v>0</v>
      </c>
      <c r="D2" s="249"/>
      <c r="E2" s="249"/>
      <c r="F2" s="249"/>
    </row>
    <row r="3" spans="1:6" ht="15.75" customHeight="1">
      <c r="C3" s="250" t="s">
        <v>198</v>
      </c>
      <c r="D3" s="250"/>
      <c r="E3" s="250"/>
      <c r="F3" s="250"/>
    </row>
    <row r="4" spans="1:6" ht="15.75" customHeight="1">
      <c r="B4" s="249" t="s">
        <v>2</v>
      </c>
      <c r="C4" s="249"/>
      <c r="D4" s="249"/>
      <c r="E4" s="249"/>
      <c r="F4" s="249"/>
    </row>
    <row r="5" spans="1:6" ht="15.75" customHeight="1">
      <c r="B5" s="249" t="s">
        <v>946</v>
      </c>
      <c r="C5" s="249"/>
      <c r="D5" s="249"/>
      <c r="E5" s="249"/>
      <c r="F5" s="249"/>
    </row>
    <row r="6" spans="1:6" ht="15.75" customHeight="1">
      <c r="A6" s="275" t="s">
        <v>119</v>
      </c>
      <c r="B6" s="275"/>
      <c r="C6" s="275"/>
      <c r="D6" s="275"/>
      <c r="E6" s="275"/>
      <c r="F6" s="275"/>
    </row>
    <row r="7" spans="1:6" ht="15.75" customHeight="1">
      <c r="A7" s="275" t="s">
        <v>0</v>
      </c>
      <c r="B7" s="275"/>
      <c r="C7" s="275"/>
      <c r="D7" s="275"/>
      <c r="E7" s="275"/>
      <c r="F7" s="275"/>
    </row>
    <row r="8" spans="1:6" ht="15.75" customHeight="1">
      <c r="A8" s="70"/>
      <c r="B8" s="275" t="s">
        <v>1</v>
      </c>
      <c r="C8" s="275"/>
      <c r="D8" s="275"/>
      <c r="E8" s="275"/>
      <c r="F8" s="275"/>
    </row>
    <row r="9" spans="1:6" ht="15.75" customHeight="1">
      <c r="A9" s="70"/>
      <c r="B9" s="275" t="s">
        <v>2</v>
      </c>
      <c r="C9" s="275"/>
      <c r="D9" s="275"/>
      <c r="E9" s="275"/>
      <c r="F9" s="275"/>
    </row>
    <row r="10" spans="1:6" ht="15.75" customHeight="1">
      <c r="A10" s="275" t="s">
        <v>709</v>
      </c>
      <c r="B10" s="275"/>
      <c r="C10" s="275"/>
      <c r="D10" s="275"/>
      <c r="E10" s="275"/>
      <c r="F10" s="275"/>
    </row>
    <row r="11" spans="1:6" ht="15.75">
      <c r="A11" s="45"/>
      <c r="B11" s="45"/>
      <c r="C11" s="45"/>
      <c r="D11" s="45"/>
    </row>
    <row r="12" spans="1:6" ht="15.75">
      <c r="A12" s="273" t="s">
        <v>8</v>
      </c>
      <c r="B12" s="274"/>
      <c r="C12" s="274"/>
      <c r="D12" s="274"/>
    </row>
    <row r="13" spans="1:6" ht="15.75" customHeight="1">
      <c r="A13" s="273" t="s">
        <v>19</v>
      </c>
      <c r="B13" s="274"/>
      <c r="C13" s="274"/>
      <c r="D13" s="274"/>
    </row>
    <row r="14" spans="1:6" ht="15.75" customHeight="1">
      <c r="A14" s="273" t="s">
        <v>20</v>
      </c>
      <c r="B14" s="274"/>
      <c r="C14" s="274"/>
      <c r="D14" s="274"/>
    </row>
    <row r="15" spans="1:6" ht="50.25" customHeight="1">
      <c r="A15" s="273" t="s">
        <v>268</v>
      </c>
      <c r="B15" s="274"/>
      <c r="C15" s="274"/>
      <c r="D15" s="274"/>
    </row>
    <row r="16" spans="1:6" ht="21.75" customHeight="1">
      <c r="A16" s="278" t="s">
        <v>233</v>
      </c>
      <c r="B16" s="278"/>
      <c r="C16" s="278"/>
      <c r="D16" s="278"/>
      <c r="E16" s="278"/>
      <c r="F16" s="278"/>
    </row>
    <row r="17" spans="1:6" ht="44.25" customHeight="1">
      <c r="A17" s="37" t="s">
        <v>9</v>
      </c>
      <c r="B17" s="94" t="s">
        <v>10</v>
      </c>
      <c r="C17" s="94" t="s">
        <v>11</v>
      </c>
      <c r="D17" s="88" t="s">
        <v>603</v>
      </c>
      <c r="E17" s="55" t="s">
        <v>602</v>
      </c>
      <c r="F17" s="88" t="s">
        <v>604</v>
      </c>
    </row>
    <row r="18" spans="1:6" ht="32.25" customHeight="1">
      <c r="A18" s="22" t="s">
        <v>367</v>
      </c>
      <c r="B18" s="29" t="s">
        <v>368</v>
      </c>
      <c r="C18" s="8"/>
      <c r="D18" s="92">
        <f>D19+D37+D50+D54+D79+D87+D98+D103+D108</f>
        <v>154299121.52000001</v>
      </c>
      <c r="E18" s="92">
        <f>E19+E37+E50+E54+E79+E87+E98+E103+E108</f>
        <v>0</v>
      </c>
      <c r="F18" s="92">
        <f>F19+F37+F50+F54+F79+F87+F98+F103+F108</f>
        <v>154299121.52000001</v>
      </c>
    </row>
    <row r="19" spans="1:6" s="52" customFormat="1" ht="17.25" customHeight="1">
      <c r="A19" s="22" t="s">
        <v>79</v>
      </c>
      <c r="B19" s="29" t="s">
        <v>369</v>
      </c>
      <c r="C19" s="28"/>
      <c r="D19" s="92">
        <f>D20+D30+D33+D35</f>
        <v>17117132.27</v>
      </c>
      <c r="E19" s="92">
        <f>E20+E30+E33+E35</f>
        <v>0</v>
      </c>
      <c r="F19" s="92">
        <f>F20+F30+F33+F35</f>
        <v>17117132.27</v>
      </c>
    </row>
    <row r="20" spans="1:6" ht="27.75" customHeight="1">
      <c r="A20" s="25" t="s">
        <v>80</v>
      </c>
      <c r="B20" s="89" t="s">
        <v>370</v>
      </c>
      <c r="C20" s="8"/>
      <c r="D20" s="41">
        <f>D23+D24+D25+D22+D21+D26+D27+D28+D29</f>
        <v>13553394.16</v>
      </c>
      <c r="E20" s="207">
        <f t="shared" ref="E20:F20" si="0">E23+E24+E25+E22+E21+E26+E27+E28+E29</f>
        <v>0</v>
      </c>
      <c r="F20" s="207">
        <f t="shared" si="0"/>
        <v>13553394.16</v>
      </c>
    </row>
    <row r="21" spans="1:6" ht="39.75" customHeight="1">
      <c r="A21" s="32" t="s">
        <v>239</v>
      </c>
      <c r="B21" s="89" t="s">
        <v>371</v>
      </c>
      <c r="C21" s="8">
        <v>200</v>
      </c>
      <c r="D21" s="41">
        <v>900000</v>
      </c>
      <c r="E21" s="53"/>
      <c r="F21" s="53">
        <f>D21+E21</f>
        <v>900000</v>
      </c>
    </row>
    <row r="22" spans="1:6" ht="38.25" customHeight="1">
      <c r="A22" s="32" t="s">
        <v>240</v>
      </c>
      <c r="B22" s="89" t="s">
        <v>371</v>
      </c>
      <c r="C22" s="8">
        <v>600</v>
      </c>
      <c r="D22" s="41"/>
      <c r="E22" s="53"/>
      <c r="F22" s="53">
        <f t="shared" ref="F22:F36" si="1">D22+E22</f>
        <v>0</v>
      </c>
    </row>
    <row r="23" spans="1:6" ht="39" customHeight="1">
      <c r="A23" s="93" t="s">
        <v>372</v>
      </c>
      <c r="B23" s="89" t="s">
        <v>373</v>
      </c>
      <c r="C23" s="90">
        <v>200</v>
      </c>
      <c r="D23" s="41">
        <v>2473950</v>
      </c>
      <c r="E23" s="53"/>
      <c r="F23" s="53">
        <f t="shared" si="1"/>
        <v>2473950</v>
      </c>
    </row>
    <row r="24" spans="1:6" ht="41.25" customHeight="1">
      <c r="A24" s="93" t="s">
        <v>374</v>
      </c>
      <c r="B24" s="89" t="s">
        <v>373</v>
      </c>
      <c r="C24" s="90">
        <v>600</v>
      </c>
      <c r="D24" s="41">
        <v>7161625.9800000004</v>
      </c>
      <c r="E24" s="53"/>
      <c r="F24" s="53">
        <f t="shared" si="1"/>
        <v>7161625.9800000004</v>
      </c>
    </row>
    <row r="25" spans="1:6" ht="38.25">
      <c r="A25" s="19" t="s">
        <v>375</v>
      </c>
      <c r="B25" s="89" t="s">
        <v>376</v>
      </c>
      <c r="C25" s="90">
        <v>200</v>
      </c>
      <c r="D25" s="41">
        <v>2336000</v>
      </c>
      <c r="E25" s="53"/>
      <c r="F25" s="53">
        <f t="shared" si="1"/>
        <v>2336000</v>
      </c>
    </row>
    <row r="26" spans="1:6" ht="38.25">
      <c r="A26" s="93" t="s">
        <v>607</v>
      </c>
      <c r="B26" s="89" t="s">
        <v>606</v>
      </c>
      <c r="C26" s="90">
        <v>200</v>
      </c>
      <c r="D26" s="41">
        <v>0</v>
      </c>
      <c r="E26" s="53"/>
      <c r="F26" s="53">
        <f t="shared" si="1"/>
        <v>0</v>
      </c>
    </row>
    <row r="27" spans="1:6" ht="38.25">
      <c r="A27" s="93" t="s">
        <v>608</v>
      </c>
      <c r="B27" s="89" t="s">
        <v>606</v>
      </c>
      <c r="C27" s="90">
        <v>600</v>
      </c>
      <c r="D27" s="41">
        <v>0</v>
      </c>
      <c r="E27" s="53"/>
      <c r="F27" s="53">
        <f t="shared" si="1"/>
        <v>0</v>
      </c>
    </row>
    <row r="28" spans="1:6" ht="38.25">
      <c r="A28" s="210" t="s">
        <v>926</v>
      </c>
      <c r="B28" s="205" t="s">
        <v>606</v>
      </c>
      <c r="C28" s="208">
        <v>200</v>
      </c>
      <c r="D28" s="207">
        <v>252525.25</v>
      </c>
      <c r="E28" s="209"/>
      <c r="F28" s="209">
        <f t="shared" si="1"/>
        <v>252525.25</v>
      </c>
    </row>
    <row r="29" spans="1:6" ht="38.25">
      <c r="A29" s="210" t="s">
        <v>927</v>
      </c>
      <c r="B29" s="205" t="s">
        <v>606</v>
      </c>
      <c r="C29" s="208">
        <v>600</v>
      </c>
      <c r="D29" s="207">
        <v>429292.93</v>
      </c>
      <c r="E29" s="209"/>
      <c r="F29" s="209">
        <f t="shared" si="1"/>
        <v>429292.93</v>
      </c>
    </row>
    <row r="30" spans="1:6" ht="21" customHeight="1">
      <c r="A30" s="93" t="s">
        <v>88</v>
      </c>
      <c r="B30" s="89" t="s">
        <v>378</v>
      </c>
      <c r="C30" s="90"/>
      <c r="D30" s="41">
        <f>D32+D31</f>
        <v>95100</v>
      </c>
      <c r="E30" s="41">
        <f>E32+E31</f>
        <v>0</v>
      </c>
      <c r="F30" s="41">
        <f>F32+F31</f>
        <v>95100</v>
      </c>
    </row>
    <row r="31" spans="1:6" ht="29.25" customHeight="1">
      <c r="A31" s="93" t="s">
        <v>131</v>
      </c>
      <c r="B31" s="89" t="s">
        <v>379</v>
      </c>
      <c r="C31" s="90">
        <v>200</v>
      </c>
      <c r="D31" s="41">
        <v>45100</v>
      </c>
      <c r="E31" s="53"/>
      <c r="F31" s="53">
        <f>D31+E31</f>
        <v>45100</v>
      </c>
    </row>
    <row r="32" spans="1:6" ht="30" customHeight="1">
      <c r="A32" s="93" t="s">
        <v>578</v>
      </c>
      <c r="B32" s="89" t="s">
        <v>379</v>
      </c>
      <c r="C32" s="90">
        <v>300</v>
      </c>
      <c r="D32" s="41">
        <v>50000</v>
      </c>
      <c r="E32" s="53"/>
      <c r="F32" s="53">
        <f t="shared" si="1"/>
        <v>50000</v>
      </c>
    </row>
    <row r="33" spans="1:6" ht="20.25" customHeight="1">
      <c r="A33" s="93" t="s">
        <v>547</v>
      </c>
      <c r="B33" s="89" t="s">
        <v>548</v>
      </c>
      <c r="C33" s="90"/>
      <c r="D33" s="41">
        <f>D34</f>
        <v>1568893.82</v>
      </c>
      <c r="E33" s="41">
        <f>E34</f>
        <v>0</v>
      </c>
      <c r="F33" s="41">
        <f>F34</f>
        <v>1568893.82</v>
      </c>
    </row>
    <row r="34" spans="1:6" ht="55.5" customHeight="1">
      <c r="A34" s="25" t="s">
        <v>648</v>
      </c>
      <c r="B34" s="89" t="s">
        <v>377</v>
      </c>
      <c r="C34" s="90">
        <v>600</v>
      </c>
      <c r="D34" s="42">
        <v>1568893.82</v>
      </c>
      <c r="E34" s="53"/>
      <c r="F34" s="53">
        <f t="shared" si="1"/>
        <v>1568893.82</v>
      </c>
    </row>
    <row r="35" spans="1:6" ht="18.75" customHeight="1">
      <c r="A35" s="25" t="s">
        <v>643</v>
      </c>
      <c r="B35" s="89" t="s">
        <v>645</v>
      </c>
      <c r="C35" s="90"/>
      <c r="D35" s="42">
        <f>D36</f>
        <v>1899744.29</v>
      </c>
      <c r="E35" s="42">
        <f>E36</f>
        <v>0</v>
      </c>
      <c r="F35" s="42">
        <f>F36</f>
        <v>1899744.29</v>
      </c>
    </row>
    <row r="36" spans="1:6" ht="38.25">
      <c r="A36" s="25" t="s">
        <v>644</v>
      </c>
      <c r="B36" s="89" t="s">
        <v>642</v>
      </c>
      <c r="C36" s="90">
        <v>600</v>
      </c>
      <c r="D36" s="42">
        <v>1899744.29</v>
      </c>
      <c r="E36" s="53"/>
      <c r="F36" s="53">
        <f t="shared" si="1"/>
        <v>1899744.29</v>
      </c>
    </row>
    <row r="37" spans="1:6" ht="30" customHeight="1">
      <c r="A37" s="30" t="s">
        <v>89</v>
      </c>
      <c r="B37" s="23" t="s">
        <v>380</v>
      </c>
      <c r="C37" s="90"/>
      <c r="D37" s="92">
        <f>D38</f>
        <v>5814201.7000000002</v>
      </c>
      <c r="E37" s="92">
        <f>E38</f>
        <v>0</v>
      </c>
      <c r="F37" s="92">
        <f>F38</f>
        <v>5814201.7000000002</v>
      </c>
    </row>
    <row r="38" spans="1:6" ht="31.5" customHeight="1">
      <c r="A38" s="93" t="s">
        <v>90</v>
      </c>
      <c r="B38" s="89" t="s">
        <v>381</v>
      </c>
      <c r="C38" s="90"/>
      <c r="D38" s="41">
        <f>SUM(D39:D49)</f>
        <v>5814201.7000000002</v>
      </c>
      <c r="E38" s="41">
        <f>SUM(E39:E49)</f>
        <v>0</v>
      </c>
      <c r="F38" s="41">
        <f>SUM(F39:F49)</f>
        <v>5814201.7000000002</v>
      </c>
    </row>
    <row r="39" spans="1:6" ht="40.5" customHeight="1">
      <c r="A39" s="93" t="s">
        <v>571</v>
      </c>
      <c r="B39" s="89" t="s">
        <v>598</v>
      </c>
      <c r="C39" s="90">
        <v>200</v>
      </c>
      <c r="D39" s="41">
        <v>346600</v>
      </c>
      <c r="E39" s="53"/>
      <c r="F39" s="53">
        <f t="shared" ref="F39:F49" si="2">D39+E39</f>
        <v>346600</v>
      </c>
    </row>
    <row r="40" spans="1:6" ht="40.5" customHeight="1">
      <c r="A40" s="93" t="s">
        <v>579</v>
      </c>
      <c r="B40" s="89" t="s">
        <v>598</v>
      </c>
      <c r="C40" s="90">
        <v>600</v>
      </c>
      <c r="D40" s="41">
        <v>1010000</v>
      </c>
      <c r="E40" s="53"/>
      <c r="F40" s="53">
        <f t="shared" si="2"/>
        <v>1010000</v>
      </c>
    </row>
    <row r="41" spans="1:6" ht="40.5" customHeight="1">
      <c r="A41" s="93" t="s">
        <v>609</v>
      </c>
      <c r="B41" s="89" t="s">
        <v>610</v>
      </c>
      <c r="C41" s="90">
        <v>200</v>
      </c>
      <c r="D41" s="41">
        <v>0</v>
      </c>
      <c r="E41" s="53"/>
      <c r="F41" s="53">
        <f t="shared" si="2"/>
        <v>0</v>
      </c>
    </row>
    <row r="42" spans="1:6" ht="54.75" customHeight="1">
      <c r="A42" s="93" t="s">
        <v>611</v>
      </c>
      <c r="B42" s="89" t="s">
        <v>610</v>
      </c>
      <c r="C42" s="90">
        <v>600</v>
      </c>
      <c r="D42" s="41">
        <v>0</v>
      </c>
      <c r="E42" s="53"/>
      <c r="F42" s="53">
        <f t="shared" si="2"/>
        <v>0</v>
      </c>
    </row>
    <row r="43" spans="1:6" ht="76.5">
      <c r="A43" s="210" t="s">
        <v>928</v>
      </c>
      <c r="B43" s="205" t="s">
        <v>610</v>
      </c>
      <c r="C43" s="208">
        <v>200</v>
      </c>
      <c r="D43" s="207">
        <v>878572.57</v>
      </c>
      <c r="E43" s="209"/>
      <c r="F43" s="209">
        <f t="shared" si="2"/>
        <v>878572.57</v>
      </c>
    </row>
    <row r="44" spans="1:6" ht="54.75" customHeight="1">
      <c r="A44" s="210" t="s">
        <v>929</v>
      </c>
      <c r="B44" s="205" t="s">
        <v>610</v>
      </c>
      <c r="C44" s="208">
        <v>600</v>
      </c>
      <c r="D44" s="207">
        <v>2952138.5</v>
      </c>
      <c r="E44" s="209"/>
      <c r="F44" s="209">
        <f t="shared" si="2"/>
        <v>2952138.5</v>
      </c>
    </row>
    <row r="45" spans="1:6" ht="67.5" customHeight="1">
      <c r="A45" s="18" t="s">
        <v>132</v>
      </c>
      <c r="B45" s="89" t="s">
        <v>382</v>
      </c>
      <c r="C45" s="90">
        <v>200</v>
      </c>
      <c r="D45" s="41">
        <v>74760</v>
      </c>
      <c r="E45" s="53"/>
      <c r="F45" s="53">
        <f t="shared" si="2"/>
        <v>74760</v>
      </c>
    </row>
    <row r="46" spans="1:6" ht="67.5" customHeight="1">
      <c r="A46" s="18" t="s">
        <v>254</v>
      </c>
      <c r="B46" s="89" t="s">
        <v>382</v>
      </c>
      <c r="C46" s="90">
        <v>600</v>
      </c>
      <c r="D46" s="41">
        <v>74760</v>
      </c>
      <c r="E46" s="53"/>
      <c r="F46" s="53">
        <f t="shared" si="2"/>
        <v>74760</v>
      </c>
    </row>
    <row r="47" spans="1:6" ht="30" customHeight="1">
      <c r="A47" s="276" t="s">
        <v>540</v>
      </c>
      <c r="B47" s="241" t="s">
        <v>383</v>
      </c>
      <c r="C47" s="277">
        <v>200</v>
      </c>
      <c r="D47" s="246">
        <v>24841</v>
      </c>
      <c r="E47" s="279"/>
      <c r="F47" s="279">
        <f t="shared" si="2"/>
        <v>24841</v>
      </c>
    </row>
    <row r="48" spans="1:6" ht="60" customHeight="1">
      <c r="A48" s="276"/>
      <c r="B48" s="241"/>
      <c r="C48" s="277"/>
      <c r="D48" s="246"/>
      <c r="E48" s="279"/>
      <c r="F48" s="279"/>
    </row>
    <row r="49" spans="1:6" ht="62.25" customHeight="1">
      <c r="A49" s="19" t="s">
        <v>384</v>
      </c>
      <c r="B49" s="89" t="s">
        <v>385</v>
      </c>
      <c r="C49" s="90">
        <v>300</v>
      </c>
      <c r="D49" s="41">
        <v>452529.63</v>
      </c>
      <c r="E49" s="53"/>
      <c r="F49" s="53">
        <f t="shared" si="2"/>
        <v>452529.63</v>
      </c>
    </row>
    <row r="50" spans="1:6" ht="15" customHeight="1">
      <c r="A50" s="91" t="s">
        <v>121</v>
      </c>
      <c r="B50" s="23" t="s">
        <v>386</v>
      </c>
      <c r="C50" s="90"/>
      <c r="D50" s="92">
        <f>D51</f>
        <v>506400</v>
      </c>
      <c r="E50" s="92">
        <f>E51</f>
        <v>0</v>
      </c>
      <c r="F50" s="92">
        <f>F51</f>
        <v>506400</v>
      </c>
    </row>
    <row r="51" spans="1:6" ht="20.25" customHeight="1">
      <c r="A51" s="93" t="s">
        <v>122</v>
      </c>
      <c r="B51" s="89" t="s">
        <v>387</v>
      </c>
      <c r="C51" s="90"/>
      <c r="D51" s="41">
        <f>D52+D53</f>
        <v>506400</v>
      </c>
      <c r="E51" s="41">
        <f>E52+E53</f>
        <v>0</v>
      </c>
      <c r="F51" s="41">
        <f>F52+F53</f>
        <v>506400</v>
      </c>
    </row>
    <row r="52" spans="1:6" ht="39" customHeight="1">
      <c r="A52" s="93" t="s">
        <v>133</v>
      </c>
      <c r="B52" s="89" t="s">
        <v>388</v>
      </c>
      <c r="C52" s="90">
        <v>200</v>
      </c>
      <c r="D52" s="41">
        <v>476400</v>
      </c>
      <c r="E52" s="53"/>
      <c r="F52" s="53">
        <f>D52+E52</f>
        <v>476400</v>
      </c>
    </row>
    <row r="53" spans="1:6" ht="53.25" customHeight="1">
      <c r="A53" s="93" t="s">
        <v>123</v>
      </c>
      <c r="B53" s="89" t="s">
        <v>388</v>
      </c>
      <c r="C53" s="90">
        <v>600</v>
      </c>
      <c r="D53" s="41">
        <v>30000</v>
      </c>
      <c r="E53" s="53"/>
      <c r="F53" s="53">
        <f>D53+E53</f>
        <v>30000</v>
      </c>
    </row>
    <row r="54" spans="1:6" ht="18.75" customHeight="1">
      <c r="A54" s="91" t="s">
        <v>91</v>
      </c>
      <c r="B54" s="23" t="s">
        <v>389</v>
      </c>
      <c r="C54" s="90"/>
      <c r="D54" s="92">
        <f>D55+D63</f>
        <v>54783876.019999996</v>
      </c>
      <c r="E54" s="92">
        <f>E55+E63</f>
        <v>0</v>
      </c>
      <c r="F54" s="92">
        <f>F55+F63</f>
        <v>54783876.019999996</v>
      </c>
    </row>
    <row r="55" spans="1:6" ht="21" customHeight="1">
      <c r="A55" s="93" t="s">
        <v>92</v>
      </c>
      <c r="B55" s="89" t="s">
        <v>390</v>
      </c>
      <c r="C55" s="90"/>
      <c r="D55" s="41">
        <f>D56+D57+D58+D59+D60+D61+D62</f>
        <v>9369385.6600000001</v>
      </c>
      <c r="E55" s="41">
        <f>E56+E57+E58+E59+E60+E61+E62</f>
        <v>0</v>
      </c>
      <c r="F55" s="41">
        <f>F56+F57+F58+F59+F60+F61+F62</f>
        <v>9369385.6600000001</v>
      </c>
    </row>
    <row r="56" spans="1:6" ht="67.5" customHeight="1">
      <c r="A56" s="93" t="s">
        <v>81</v>
      </c>
      <c r="B56" s="89" t="s">
        <v>391</v>
      </c>
      <c r="C56" s="90">
        <v>100</v>
      </c>
      <c r="D56" s="41">
        <v>1914600</v>
      </c>
      <c r="E56" s="53"/>
      <c r="F56" s="53">
        <f t="shared" ref="F56:F62" si="3">D56+E56</f>
        <v>1914600</v>
      </c>
    </row>
    <row r="57" spans="1:6" ht="39" customHeight="1">
      <c r="A57" s="93" t="s">
        <v>134</v>
      </c>
      <c r="B57" s="89" t="s">
        <v>391</v>
      </c>
      <c r="C57" s="90">
        <v>200</v>
      </c>
      <c r="D57" s="41">
        <v>3416900</v>
      </c>
      <c r="E57" s="53"/>
      <c r="F57" s="53">
        <f t="shared" si="3"/>
        <v>3416900</v>
      </c>
    </row>
    <row r="58" spans="1:6" ht="27" customHeight="1">
      <c r="A58" s="93" t="s">
        <v>82</v>
      </c>
      <c r="B58" s="89" t="s">
        <v>391</v>
      </c>
      <c r="C58" s="90">
        <v>800</v>
      </c>
      <c r="D58" s="41">
        <v>203756.66</v>
      </c>
      <c r="E58" s="53"/>
      <c r="F58" s="53">
        <f t="shared" si="3"/>
        <v>203756.66</v>
      </c>
    </row>
    <row r="59" spans="1:6" ht="38.25" customHeight="1">
      <c r="A59" s="93" t="s">
        <v>135</v>
      </c>
      <c r="B59" s="89" t="s">
        <v>392</v>
      </c>
      <c r="C59" s="90">
        <v>200</v>
      </c>
      <c r="D59" s="41">
        <v>1437219</v>
      </c>
      <c r="E59" s="53"/>
      <c r="F59" s="53">
        <f t="shared" si="3"/>
        <v>1437219</v>
      </c>
    </row>
    <row r="60" spans="1:6" ht="28.5" customHeight="1">
      <c r="A60" s="93" t="s">
        <v>136</v>
      </c>
      <c r="B60" s="89" t="s">
        <v>393</v>
      </c>
      <c r="C60" s="90">
        <v>200</v>
      </c>
      <c r="D60" s="41">
        <v>1515400</v>
      </c>
      <c r="E60" s="53"/>
      <c r="F60" s="53">
        <f t="shared" si="3"/>
        <v>1515400</v>
      </c>
    </row>
    <row r="61" spans="1:6" ht="53.25" customHeight="1">
      <c r="A61" s="24" t="s">
        <v>245</v>
      </c>
      <c r="B61" s="89" t="s">
        <v>394</v>
      </c>
      <c r="C61" s="90">
        <v>100</v>
      </c>
      <c r="D61" s="41">
        <v>666352</v>
      </c>
      <c r="E61" s="53"/>
      <c r="F61" s="53">
        <f t="shared" si="3"/>
        <v>666352</v>
      </c>
    </row>
    <row r="62" spans="1:6" ht="51.75" customHeight="1">
      <c r="A62" s="24" t="s">
        <v>246</v>
      </c>
      <c r="B62" s="89" t="s">
        <v>395</v>
      </c>
      <c r="C62" s="90">
        <v>100</v>
      </c>
      <c r="D62" s="41">
        <v>215158</v>
      </c>
      <c r="E62" s="53"/>
      <c r="F62" s="53">
        <f t="shared" si="3"/>
        <v>215158</v>
      </c>
    </row>
    <row r="63" spans="1:6" ht="18.75" customHeight="1">
      <c r="A63" s="93" t="s">
        <v>93</v>
      </c>
      <c r="B63" s="89" t="s">
        <v>396</v>
      </c>
      <c r="C63" s="90"/>
      <c r="D63" s="41">
        <f>D64+D65+D66+D67+D68+D69+D70+D71+D72+D73+D74+D75+D76+D77+D78</f>
        <v>45414490.359999999</v>
      </c>
      <c r="E63" s="207">
        <f t="shared" ref="E63:F63" si="4">E64+E65+E66+E67+E68+E69+E70+E71+E72+E73+E74+E75+E76+E77+E78</f>
        <v>0</v>
      </c>
      <c r="F63" s="207">
        <f t="shared" si="4"/>
        <v>45414490.359999999</v>
      </c>
    </row>
    <row r="64" spans="1:6" ht="68.25" customHeight="1">
      <c r="A64" s="93" t="s">
        <v>83</v>
      </c>
      <c r="B64" s="89" t="s">
        <v>397</v>
      </c>
      <c r="C64" s="90">
        <v>100</v>
      </c>
      <c r="D64" s="41">
        <v>905600</v>
      </c>
      <c r="E64" s="53"/>
      <c r="F64" s="53">
        <f t="shared" ref="F64:F78" si="5">D64+E64</f>
        <v>905600</v>
      </c>
    </row>
    <row r="65" spans="1:6" ht="43.5" customHeight="1">
      <c r="A65" s="25" t="s">
        <v>137</v>
      </c>
      <c r="B65" s="89" t="s">
        <v>397</v>
      </c>
      <c r="C65" s="90">
        <v>200</v>
      </c>
      <c r="D65" s="41">
        <v>10119814.949999999</v>
      </c>
      <c r="E65" s="53"/>
      <c r="F65" s="53">
        <f t="shared" si="5"/>
        <v>10119814.949999999</v>
      </c>
    </row>
    <row r="66" spans="1:6" ht="54" customHeight="1">
      <c r="A66" s="25" t="s">
        <v>84</v>
      </c>
      <c r="B66" s="89" t="s">
        <v>397</v>
      </c>
      <c r="C66" s="90">
        <v>600</v>
      </c>
      <c r="D66" s="41">
        <v>18623000.550000001</v>
      </c>
      <c r="E66" s="53"/>
      <c r="F66" s="53">
        <f t="shared" si="5"/>
        <v>18623000.550000001</v>
      </c>
    </row>
    <row r="67" spans="1:6" ht="39" customHeight="1">
      <c r="A67" s="25" t="s">
        <v>85</v>
      </c>
      <c r="B67" s="89" t="s">
        <v>397</v>
      </c>
      <c r="C67" s="90">
        <v>800</v>
      </c>
      <c r="D67" s="41">
        <v>373926.53</v>
      </c>
      <c r="E67" s="53"/>
      <c r="F67" s="53">
        <f t="shared" si="5"/>
        <v>373926.53</v>
      </c>
    </row>
    <row r="68" spans="1:6" ht="54.75" customHeight="1">
      <c r="A68" s="93" t="s">
        <v>86</v>
      </c>
      <c r="B68" s="89" t="s">
        <v>398</v>
      </c>
      <c r="C68" s="90">
        <v>100</v>
      </c>
      <c r="D68" s="41">
        <v>6762900</v>
      </c>
      <c r="E68" s="53"/>
      <c r="F68" s="53">
        <f t="shared" si="5"/>
        <v>6762900</v>
      </c>
    </row>
    <row r="69" spans="1:6" ht="30" customHeight="1">
      <c r="A69" s="25" t="s">
        <v>138</v>
      </c>
      <c r="B69" s="89" t="s">
        <v>398</v>
      </c>
      <c r="C69" s="90">
        <v>200</v>
      </c>
      <c r="D69" s="41">
        <v>1632900</v>
      </c>
      <c r="E69" s="53"/>
      <c r="F69" s="53">
        <f t="shared" si="5"/>
        <v>1632900</v>
      </c>
    </row>
    <row r="70" spans="1:6" ht="19.5" customHeight="1">
      <c r="A70" s="25" t="s">
        <v>87</v>
      </c>
      <c r="B70" s="89" t="s">
        <v>398</v>
      </c>
      <c r="C70" s="90">
        <v>800</v>
      </c>
      <c r="D70" s="41">
        <v>5800</v>
      </c>
      <c r="E70" s="53"/>
      <c r="F70" s="53">
        <f t="shared" si="5"/>
        <v>5800</v>
      </c>
    </row>
    <row r="71" spans="1:6" ht="38.25" customHeight="1">
      <c r="A71" s="93" t="s">
        <v>135</v>
      </c>
      <c r="B71" s="89" t="s">
        <v>399</v>
      </c>
      <c r="C71" s="90">
        <v>200</v>
      </c>
      <c r="D71" s="41">
        <v>813078</v>
      </c>
      <c r="E71" s="53"/>
      <c r="F71" s="53">
        <f t="shared" si="5"/>
        <v>813078</v>
      </c>
    </row>
    <row r="72" spans="1:6" ht="27.75" customHeight="1">
      <c r="A72" s="93" t="s">
        <v>136</v>
      </c>
      <c r="B72" s="89" t="s">
        <v>400</v>
      </c>
      <c r="C72" s="90">
        <v>200</v>
      </c>
      <c r="D72" s="41">
        <v>698493.33</v>
      </c>
      <c r="E72" s="53"/>
      <c r="F72" s="53">
        <f t="shared" si="5"/>
        <v>698493.33</v>
      </c>
    </row>
    <row r="73" spans="1:6" ht="54" customHeight="1">
      <c r="A73" s="24" t="s">
        <v>245</v>
      </c>
      <c r="B73" s="89" t="s">
        <v>401</v>
      </c>
      <c r="C73" s="90">
        <v>100</v>
      </c>
      <c r="D73" s="41">
        <v>299268</v>
      </c>
      <c r="E73" s="53"/>
      <c r="F73" s="53">
        <f t="shared" si="5"/>
        <v>299268</v>
      </c>
    </row>
    <row r="74" spans="1:6" ht="56.25" customHeight="1">
      <c r="A74" s="24" t="s">
        <v>246</v>
      </c>
      <c r="B74" s="89" t="s">
        <v>402</v>
      </c>
      <c r="C74" s="90">
        <v>100</v>
      </c>
      <c r="D74" s="41">
        <v>1039349</v>
      </c>
      <c r="E74" s="53"/>
      <c r="F74" s="53">
        <f t="shared" si="5"/>
        <v>1039349</v>
      </c>
    </row>
    <row r="75" spans="1:6" ht="91.5" customHeight="1">
      <c r="A75" s="24" t="s">
        <v>403</v>
      </c>
      <c r="B75" s="89" t="s">
        <v>404</v>
      </c>
      <c r="C75" s="90">
        <v>100</v>
      </c>
      <c r="D75" s="41">
        <v>0</v>
      </c>
      <c r="E75" s="207"/>
      <c r="F75" s="53">
        <f t="shared" si="5"/>
        <v>0</v>
      </c>
    </row>
    <row r="76" spans="1:6" ht="78" customHeight="1">
      <c r="A76" s="24" t="s">
        <v>405</v>
      </c>
      <c r="B76" s="89" t="s">
        <v>404</v>
      </c>
      <c r="C76" s="90">
        <v>600</v>
      </c>
      <c r="D76" s="41">
        <v>0</v>
      </c>
      <c r="E76" s="207"/>
      <c r="F76" s="53">
        <f t="shared" si="5"/>
        <v>0</v>
      </c>
    </row>
    <row r="77" spans="1:6" ht="78" customHeight="1">
      <c r="A77" s="24" t="s">
        <v>933</v>
      </c>
      <c r="B77" s="205" t="s">
        <v>404</v>
      </c>
      <c r="C77" s="208">
        <v>100</v>
      </c>
      <c r="D77" s="207">
        <v>1328040</v>
      </c>
      <c r="E77" s="207"/>
      <c r="F77" s="209">
        <f t="shared" si="5"/>
        <v>1328040</v>
      </c>
    </row>
    <row r="78" spans="1:6" ht="68.25" customHeight="1">
      <c r="A78" s="24" t="s">
        <v>934</v>
      </c>
      <c r="B78" s="205" t="s">
        <v>404</v>
      </c>
      <c r="C78" s="208">
        <v>600</v>
      </c>
      <c r="D78" s="207">
        <v>2812320</v>
      </c>
      <c r="E78" s="207"/>
      <c r="F78" s="209">
        <f t="shared" si="5"/>
        <v>2812320</v>
      </c>
    </row>
    <row r="79" spans="1:6" ht="30" customHeight="1">
      <c r="A79" s="30" t="s">
        <v>406</v>
      </c>
      <c r="B79" s="23" t="s">
        <v>407</v>
      </c>
      <c r="C79" s="90"/>
      <c r="D79" s="92">
        <f>D80+D83</f>
        <v>69195306</v>
      </c>
      <c r="E79" s="92">
        <f>E80+E83</f>
        <v>0</v>
      </c>
      <c r="F79" s="92">
        <f>F80+F83</f>
        <v>69195306</v>
      </c>
    </row>
    <row r="80" spans="1:6" ht="20.25" customHeight="1">
      <c r="A80" s="93" t="s">
        <v>92</v>
      </c>
      <c r="B80" s="89" t="s">
        <v>408</v>
      </c>
      <c r="C80" s="90"/>
      <c r="D80" s="41">
        <f>D81+D82</f>
        <v>8759436</v>
      </c>
      <c r="E80" s="41">
        <f>E81+E82</f>
        <v>0</v>
      </c>
      <c r="F80" s="41">
        <f>F81+F82</f>
        <v>8759436</v>
      </c>
    </row>
    <row r="81" spans="1:6" ht="101.25" customHeight="1">
      <c r="A81" s="93" t="s">
        <v>545</v>
      </c>
      <c r="B81" s="89" t="s">
        <v>409</v>
      </c>
      <c r="C81" s="90">
        <v>100</v>
      </c>
      <c r="D81" s="41">
        <v>8708476</v>
      </c>
      <c r="E81" s="53"/>
      <c r="F81" s="53">
        <f>D81+E81</f>
        <v>8708476</v>
      </c>
    </row>
    <row r="82" spans="1:6" ht="90.75" customHeight="1">
      <c r="A82" s="93" t="s">
        <v>546</v>
      </c>
      <c r="B82" s="89" t="s">
        <v>409</v>
      </c>
      <c r="C82" s="90">
        <v>200</v>
      </c>
      <c r="D82" s="41">
        <v>50960</v>
      </c>
      <c r="E82" s="53"/>
      <c r="F82" s="53">
        <f>D82+E82</f>
        <v>50960</v>
      </c>
    </row>
    <row r="83" spans="1:6" ht="21" customHeight="1">
      <c r="A83" s="93" t="s">
        <v>94</v>
      </c>
      <c r="B83" s="89" t="s">
        <v>410</v>
      </c>
      <c r="C83" s="90"/>
      <c r="D83" s="41">
        <f>D84+D85+D86</f>
        <v>60435870</v>
      </c>
      <c r="E83" s="41">
        <f>E84+E85+E86</f>
        <v>0</v>
      </c>
      <c r="F83" s="41">
        <f>F84+F85+F86</f>
        <v>60435870</v>
      </c>
    </row>
    <row r="84" spans="1:6" ht="129.75" customHeight="1">
      <c r="A84" s="32" t="s">
        <v>411</v>
      </c>
      <c r="B84" s="89" t="s">
        <v>412</v>
      </c>
      <c r="C84" s="90">
        <v>100</v>
      </c>
      <c r="D84" s="41">
        <v>16283195.09</v>
      </c>
      <c r="E84" s="53"/>
      <c r="F84" s="53">
        <f>D84+E84</f>
        <v>16283195.09</v>
      </c>
    </row>
    <row r="85" spans="1:6" ht="104.25" customHeight="1">
      <c r="A85" s="93" t="s">
        <v>260</v>
      </c>
      <c r="B85" s="89" t="s">
        <v>412</v>
      </c>
      <c r="C85" s="90">
        <v>200</v>
      </c>
      <c r="D85" s="41">
        <v>141087.91</v>
      </c>
      <c r="E85" s="53"/>
      <c r="F85" s="53">
        <f>D85+E85</f>
        <v>141087.91</v>
      </c>
    </row>
    <row r="86" spans="1:6" ht="103.5" customHeight="1">
      <c r="A86" s="25" t="s">
        <v>261</v>
      </c>
      <c r="B86" s="89" t="s">
        <v>412</v>
      </c>
      <c r="C86" s="90">
        <v>600</v>
      </c>
      <c r="D86" s="41">
        <v>44011587</v>
      </c>
      <c r="E86" s="53"/>
      <c r="F86" s="53">
        <f>D86+E86</f>
        <v>44011587</v>
      </c>
    </row>
    <row r="87" spans="1:6" ht="26.25" customHeight="1">
      <c r="A87" s="30" t="s">
        <v>95</v>
      </c>
      <c r="B87" s="23" t="s">
        <v>413</v>
      </c>
      <c r="C87" s="90"/>
      <c r="D87" s="92">
        <f>D88</f>
        <v>5730586.6900000004</v>
      </c>
      <c r="E87" s="92">
        <f>E88</f>
        <v>0</v>
      </c>
      <c r="F87" s="92">
        <f>F88</f>
        <v>5730586.6900000004</v>
      </c>
    </row>
    <row r="88" spans="1:6" ht="19.5" customHeight="1">
      <c r="A88" s="93" t="s">
        <v>96</v>
      </c>
      <c r="B88" s="89" t="s">
        <v>414</v>
      </c>
      <c r="C88" s="90"/>
      <c r="D88" s="42">
        <f>D89+D90+D91+D92+D95+D96+D97+D93+D94</f>
        <v>5730586.6900000004</v>
      </c>
      <c r="E88" s="42">
        <f>E89+E90+E91+E92+E95+E96+E97+E93+E94</f>
        <v>0</v>
      </c>
      <c r="F88" s="42">
        <f>F89+F90+F91+F92+F95+F96+F97+F93+F94</f>
        <v>5730586.6900000004</v>
      </c>
    </row>
    <row r="89" spans="1:6" ht="53.25" customHeight="1">
      <c r="A89" s="93" t="s">
        <v>97</v>
      </c>
      <c r="B89" s="89" t="s">
        <v>415</v>
      </c>
      <c r="C89" s="90">
        <v>100</v>
      </c>
      <c r="D89" s="41">
        <v>3186460.21</v>
      </c>
      <c r="E89" s="53"/>
      <c r="F89" s="53">
        <f t="shared" ref="F89:F97" si="6">D89+E89</f>
        <v>3186460.21</v>
      </c>
    </row>
    <row r="90" spans="1:6" ht="41.25" customHeight="1">
      <c r="A90" s="93" t="s">
        <v>416</v>
      </c>
      <c r="B90" s="89" t="s">
        <v>415</v>
      </c>
      <c r="C90" s="90">
        <v>200</v>
      </c>
      <c r="D90" s="41">
        <v>1072400</v>
      </c>
      <c r="E90" s="53"/>
      <c r="F90" s="53">
        <f t="shared" si="6"/>
        <v>1072400</v>
      </c>
    </row>
    <row r="91" spans="1:6" ht="27.75" customHeight="1">
      <c r="A91" s="93" t="s">
        <v>98</v>
      </c>
      <c r="B91" s="89" t="s">
        <v>415</v>
      </c>
      <c r="C91" s="90">
        <v>800</v>
      </c>
      <c r="D91" s="41">
        <v>75602.41</v>
      </c>
      <c r="E91" s="53"/>
      <c r="F91" s="53">
        <f t="shared" si="6"/>
        <v>75602.41</v>
      </c>
    </row>
    <row r="92" spans="1:6" ht="78" customHeight="1">
      <c r="A92" s="93" t="s">
        <v>235</v>
      </c>
      <c r="B92" s="89" t="s">
        <v>417</v>
      </c>
      <c r="C92" s="90">
        <v>100</v>
      </c>
      <c r="D92" s="41">
        <v>3187.56</v>
      </c>
      <c r="E92" s="53"/>
      <c r="F92" s="53">
        <f t="shared" si="6"/>
        <v>3187.56</v>
      </c>
    </row>
    <row r="93" spans="1:6" ht="90.75" customHeight="1">
      <c r="A93" s="24" t="s">
        <v>418</v>
      </c>
      <c r="B93" s="89" t="s">
        <v>419</v>
      </c>
      <c r="C93" s="90">
        <v>100</v>
      </c>
      <c r="D93" s="41">
        <v>952.23</v>
      </c>
      <c r="E93" s="53"/>
      <c r="F93" s="53">
        <f t="shared" si="6"/>
        <v>952.23</v>
      </c>
    </row>
    <row r="94" spans="1:6" ht="89.25" customHeight="1">
      <c r="A94" s="93" t="s">
        <v>259</v>
      </c>
      <c r="B94" s="89" t="s">
        <v>420</v>
      </c>
      <c r="C94" s="90">
        <v>100</v>
      </c>
      <c r="D94" s="41">
        <v>94269.96</v>
      </c>
      <c r="E94" s="53"/>
      <c r="F94" s="53">
        <f t="shared" si="6"/>
        <v>94269.96</v>
      </c>
    </row>
    <row r="95" spans="1:6" ht="80.25" customHeight="1">
      <c r="A95" s="93" t="s">
        <v>236</v>
      </c>
      <c r="B95" s="89" t="s">
        <v>421</v>
      </c>
      <c r="C95" s="90">
        <v>100</v>
      </c>
      <c r="D95" s="41">
        <v>262442.32</v>
      </c>
      <c r="E95" s="53"/>
      <c r="F95" s="53">
        <f t="shared" si="6"/>
        <v>262442.32</v>
      </c>
    </row>
    <row r="96" spans="1:6" ht="52.5" customHeight="1">
      <c r="A96" s="24" t="s">
        <v>245</v>
      </c>
      <c r="B96" s="89" t="s">
        <v>422</v>
      </c>
      <c r="C96" s="90">
        <v>100</v>
      </c>
      <c r="D96" s="41">
        <v>483493</v>
      </c>
      <c r="E96" s="53"/>
      <c r="F96" s="53">
        <f t="shared" si="6"/>
        <v>483493</v>
      </c>
    </row>
    <row r="97" spans="1:6" ht="54" customHeight="1">
      <c r="A97" s="24" t="s">
        <v>246</v>
      </c>
      <c r="B97" s="89" t="s">
        <v>423</v>
      </c>
      <c r="C97" s="90">
        <v>100</v>
      </c>
      <c r="D97" s="41">
        <v>551779</v>
      </c>
      <c r="E97" s="53"/>
      <c r="F97" s="53">
        <f t="shared" si="6"/>
        <v>551779</v>
      </c>
    </row>
    <row r="98" spans="1:6" ht="17.25" customHeight="1">
      <c r="A98" s="30" t="s">
        <v>99</v>
      </c>
      <c r="B98" s="23" t="s">
        <v>424</v>
      </c>
      <c r="C98" s="90"/>
      <c r="D98" s="92">
        <f>D99</f>
        <v>736890</v>
      </c>
      <c r="E98" s="92">
        <f>E99</f>
        <v>0</v>
      </c>
      <c r="F98" s="92">
        <f>F99</f>
        <v>736890</v>
      </c>
    </row>
    <row r="99" spans="1:6" ht="18" customHeight="1">
      <c r="A99" s="93" t="s">
        <v>100</v>
      </c>
      <c r="B99" s="89" t="s">
        <v>425</v>
      </c>
      <c r="C99" s="90"/>
      <c r="D99" s="41">
        <f>D100+D101+D102</f>
        <v>736890</v>
      </c>
      <c r="E99" s="41">
        <f>E100+E101+E102</f>
        <v>0</v>
      </c>
      <c r="F99" s="41">
        <f>F100+F101+F102</f>
        <v>736890</v>
      </c>
    </row>
    <row r="100" spans="1:6" ht="54" customHeight="1">
      <c r="A100" s="93" t="s">
        <v>426</v>
      </c>
      <c r="B100" s="89" t="s">
        <v>427</v>
      </c>
      <c r="C100" s="90">
        <v>600</v>
      </c>
      <c r="D100" s="41">
        <v>25410</v>
      </c>
      <c r="E100" s="53"/>
      <c r="F100" s="53">
        <f>D100+E100</f>
        <v>25410</v>
      </c>
    </row>
    <row r="101" spans="1:6" ht="39.75" customHeight="1">
      <c r="A101" s="26" t="s">
        <v>153</v>
      </c>
      <c r="B101" s="89" t="s">
        <v>428</v>
      </c>
      <c r="C101" s="90">
        <v>200</v>
      </c>
      <c r="D101" s="41">
        <v>215985</v>
      </c>
      <c r="E101" s="53"/>
      <c r="F101" s="53">
        <f>D101+E101</f>
        <v>215985</v>
      </c>
    </row>
    <row r="102" spans="1:6" ht="39" customHeight="1">
      <c r="A102" s="26" t="s">
        <v>154</v>
      </c>
      <c r="B102" s="89" t="s">
        <v>428</v>
      </c>
      <c r="C102" s="90">
        <v>600</v>
      </c>
      <c r="D102" s="41">
        <v>495495</v>
      </c>
      <c r="E102" s="53"/>
      <c r="F102" s="53">
        <f>D102+E102</f>
        <v>495495</v>
      </c>
    </row>
    <row r="103" spans="1:6" ht="18" customHeight="1">
      <c r="A103" s="91" t="s">
        <v>253</v>
      </c>
      <c r="B103" s="23" t="s">
        <v>429</v>
      </c>
      <c r="C103" s="94"/>
      <c r="D103" s="92">
        <f>D104</f>
        <v>270000</v>
      </c>
      <c r="E103" s="92">
        <f>E104</f>
        <v>0</v>
      </c>
      <c r="F103" s="92">
        <f>F104</f>
        <v>270000</v>
      </c>
    </row>
    <row r="104" spans="1:6" ht="20.25" customHeight="1">
      <c r="A104" s="93" t="s">
        <v>88</v>
      </c>
      <c r="B104" s="89" t="s">
        <v>430</v>
      </c>
      <c r="C104" s="94"/>
      <c r="D104" s="41">
        <f>D105+D106+D107</f>
        <v>270000</v>
      </c>
      <c r="E104" s="41">
        <f>E105+E106+E107</f>
        <v>0</v>
      </c>
      <c r="F104" s="41">
        <f>F105+F106+F107</f>
        <v>270000</v>
      </c>
    </row>
    <row r="105" spans="1:6" ht="52.5" customHeight="1">
      <c r="A105" s="93" t="s">
        <v>580</v>
      </c>
      <c r="B105" s="89" t="s">
        <v>504</v>
      </c>
      <c r="C105" s="90">
        <v>300</v>
      </c>
      <c r="D105" s="41">
        <v>21000</v>
      </c>
      <c r="E105" s="53"/>
      <c r="F105" s="53">
        <f>D105+E105</f>
        <v>21000</v>
      </c>
    </row>
    <row r="106" spans="1:6" ht="29.25" customHeight="1">
      <c r="A106" s="93" t="s">
        <v>581</v>
      </c>
      <c r="B106" s="89" t="s">
        <v>505</v>
      </c>
      <c r="C106" s="90">
        <v>300</v>
      </c>
      <c r="D106" s="41">
        <v>144000</v>
      </c>
      <c r="E106" s="53"/>
      <c r="F106" s="53">
        <f>D106+E106</f>
        <v>144000</v>
      </c>
    </row>
    <row r="107" spans="1:6" ht="27" customHeight="1">
      <c r="A107" s="93" t="s">
        <v>582</v>
      </c>
      <c r="B107" s="89" t="s">
        <v>506</v>
      </c>
      <c r="C107" s="90">
        <v>300</v>
      </c>
      <c r="D107" s="41">
        <v>105000</v>
      </c>
      <c r="E107" s="53"/>
      <c r="F107" s="53">
        <f>D107+E107</f>
        <v>105000</v>
      </c>
    </row>
    <row r="108" spans="1:6" ht="37.5" customHeight="1">
      <c r="A108" s="91" t="s">
        <v>197</v>
      </c>
      <c r="B108" s="23" t="s">
        <v>431</v>
      </c>
      <c r="C108" s="90"/>
      <c r="D108" s="92">
        <f>D109</f>
        <v>144728.84</v>
      </c>
      <c r="E108" s="92">
        <f>E109</f>
        <v>0</v>
      </c>
      <c r="F108" s="92">
        <f>F109</f>
        <v>144728.84</v>
      </c>
    </row>
    <row r="109" spans="1:6" ht="22.5" customHeight="1">
      <c r="A109" s="93" t="s">
        <v>88</v>
      </c>
      <c r="B109" s="89" t="s">
        <v>432</v>
      </c>
      <c r="C109" s="90"/>
      <c r="D109" s="41">
        <f>D110+D111</f>
        <v>144728.84</v>
      </c>
      <c r="E109" s="41">
        <f>E110+E111</f>
        <v>0</v>
      </c>
      <c r="F109" s="41">
        <f>F110+F111</f>
        <v>144728.84</v>
      </c>
    </row>
    <row r="110" spans="1:6" ht="39.75" customHeight="1">
      <c r="A110" s="93" t="s">
        <v>237</v>
      </c>
      <c r="B110" s="89" t="s">
        <v>583</v>
      </c>
      <c r="C110" s="90">
        <v>200</v>
      </c>
      <c r="D110" s="41">
        <v>135728.84</v>
      </c>
      <c r="E110" s="53"/>
      <c r="F110" s="53">
        <f>D110+E110</f>
        <v>135728.84</v>
      </c>
    </row>
    <row r="111" spans="1:6" ht="52.5" customHeight="1">
      <c r="A111" s="93" t="s">
        <v>597</v>
      </c>
      <c r="B111" s="89" t="s">
        <v>584</v>
      </c>
      <c r="C111" s="90">
        <v>300</v>
      </c>
      <c r="D111" s="41">
        <v>9000</v>
      </c>
      <c r="E111" s="53"/>
      <c r="F111" s="53">
        <f>D111+E111</f>
        <v>9000</v>
      </c>
    </row>
    <row r="112" spans="1:6" ht="27.75" customHeight="1">
      <c r="A112" s="93" t="s">
        <v>433</v>
      </c>
      <c r="B112" s="23" t="s">
        <v>434</v>
      </c>
      <c r="C112" s="90"/>
      <c r="D112" s="92">
        <f>D113+D130+D139</f>
        <v>13697517.000000002</v>
      </c>
      <c r="E112" s="92">
        <f>E113+E130+E139</f>
        <v>0</v>
      </c>
      <c r="F112" s="92">
        <f>F113+F130+F139</f>
        <v>13697517.000000002</v>
      </c>
    </row>
    <row r="113" spans="1:6" ht="19.5" customHeight="1">
      <c r="A113" s="31" t="s">
        <v>435</v>
      </c>
      <c r="B113" s="89" t="s">
        <v>436</v>
      </c>
      <c r="C113" s="90"/>
      <c r="D113" s="41">
        <f>D114+D119+D121+D126</f>
        <v>11400169.000000002</v>
      </c>
      <c r="E113" s="41">
        <f>E114+E119+E121+E126</f>
        <v>0</v>
      </c>
      <c r="F113" s="41">
        <f>F114+F119+F121+F126</f>
        <v>11400169.000000002</v>
      </c>
    </row>
    <row r="114" spans="1:6" ht="18" customHeight="1">
      <c r="A114" s="93" t="s">
        <v>104</v>
      </c>
      <c r="B114" s="89" t="s">
        <v>437</v>
      </c>
      <c r="C114" s="90"/>
      <c r="D114" s="41">
        <f>D115+D116+D117+D118</f>
        <v>5536836.9400000004</v>
      </c>
      <c r="E114" s="41">
        <f>E115+E116+E117+E118</f>
        <v>0</v>
      </c>
      <c r="F114" s="41">
        <f>F115+F116+F117+F118</f>
        <v>5536836.9400000004</v>
      </c>
    </row>
    <row r="115" spans="1:6" ht="67.5" customHeight="1">
      <c r="A115" s="93" t="s">
        <v>102</v>
      </c>
      <c r="B115" s="89" t="s">
        <v>438</v>
      </c>
      <c r="C115" s="90">
        <v>100</v>
      </c>
      <c r="D115" s="41">
        <v>2757387</v>
      </c>
      <c r="E115" s="53"/>
      <c r="F115" s="53">
        <f>D115+E115</f>
        <v>2757387</v>
      </c>
    </row>
    <row r="116" spans="1:6" ht="42" customHeight="1">
      <c r="A116" s="93" t="s">
        <v>139</v>
      </c>
      <c r="B116" s="89" t="s">
        <v>438</v>
      </c>
      <c r="C116" s="90">
        <v>200</v>
      </c>
      <c r="D116" s="41">
        <v>2698104</v>
      </c>
      <c r="E116" s="53"/>
      <c r="F116" s="53">
        <f>D116+E116</f>
        <v>2698104</v>
      </c>
    </row>
    <row r="117" spans="1:6" ht="28.5" customHeight="1">
      <c r="A117" s="93" t="s">
        <v>103</v>
      </c>
      <c r="B117" s="89" t="s">
        <v>438</v>
      </c>
      <c r="C117" s="90">
        <v>800</v>
      </c>
      <c r="D117" s="41">
        <v>49845.94</v>
      </c>
      <c r="E117" s="53"/>
      <c r="F117" s="53">
        <f>D117+E117</f>
        <v>49845.94</v>
      </c>
    </row>
    <row r="118" spans="1:6" ht="30" customHeight="1">
      <c r="A118" s="93" t="s">
        <v>140</v>
      </c>
      <c r="B118" s="89" t="s">
        <v>439</v>
      </c>
      <c r="C118" s="90">
        <v>200</v>
      </c>
      <c r="D118" s="41">
        <v>31500</v>
      </c>
      <c r="E118" s="53"/>
      <c r="F118" s="53">
        <f>D118+E118</f>
        <v>31500</v>
      </c>
    </row>
    <row r="119" spans="1:6" ht="27" customHeight="1">
      <c r="A119" s="93" t="s">
        <v>105</v>
      </c>
      <c r="B119" s="89" t="s">
        <v>440</v>
      </c>
      <c r="C119" s="90"/>
      <c r="D119" s="41">
        <f>D120</f>
        <v>1250000</v>
      </c>
      <c r="E119" s="41">
        <f>E120</f>
        <v>0</v>
      </c>
      <c r="F119" s="41">
        <f>F120</f>
        <v>1250000</v>
      </c>
    </row>
    <row r="120" spans="1:6" ht="39.75" customHeight="1">
      <c r="A120" s="93" t="s">
        <v>141</v>
      </c>
      <c r="B120" s="89" t="s">
        <v>441</v>
      </c>
      <c r="C120" s="90">
        <v>200</v>
      </c>
      <c r="D120" s="41">
        <v>1250000</v>
      </c>
      <c r="E120" s="53"/>
      <c r="F120" s="53">
        <f>D120+E120</f>
        <v>1250000</v>
      </c>
    </row>
    <row r="121" spans="1:6" ht="25.5" customHeight="1">
      <c r="A121" s="93" t="s">
        <v>106</v>
      </c>
      <c r="B121" s="89" t="s">
        <v>442</v>
      </c>
      <c r="C121" s="90"/>
      <c r="D121" s="41">
        <f>D122+D123+D124+D125</f>
        <v>2944938</v>
      </c>
      <c r="E121" s="41">
        <f>E122+E123+E124+E125</f>
        <v>0</v>
      </c>
      <c r="F121" s="41">
        <f>F122+F123+F124+F125</f>
        <v>2944938</v>
      </c>
    </row>
    <row r="122" spans="1:6" ht="75" customHeight="1">
      <c r="A122" s="19" t="s">
        <v>443</v>
      </c>
      <c r="B122" s="89" t="s">
        <v>444</v>
      </c>
      <c r="C122" s="90">
        <v>100</v>
      </c>
      <c r="D122" s="41">
        <v>2204490</v>
      </c>
      <c r="E122" s="53"/>
      <c r="F122" s="53">
        <f>D122+E122</f>
        <v>2204490</v>
      </c>
    </row>
    <row r="123" spans="1:6" ht="66.75" customHeight="1">
      <c r="A123" s="93" t="s">
        <v>227</v>
      </c>
      <c r="B123" s="89" t="s">
        <v>445</v>
      </c>
      <c r="C123" s="90">
        <v>100</v>
      </c>
      <c r="D123" s="41">
        <v>244943</v>
      </c>
      <c r="E123" s="53"/>
      <c r="F123" s="53">
        <f>D123+E123</f>
        <v>244943</v>
      </c>
    </row>
    <row r="124" spans="1:6" ht="51.75" customHeight="1">
      <c r="A124" s="24" t="s">
        <v>245</v>
      </c>
      <c r="B124" s="89" t="s">
        <v>446</v>
      </c>
      <c r="C124" s="90">
        <v>100</v>
      </c>
      <c r="D124" s="41">
        <v>306228</v>
      </c>
      <c r="E124" s="53"/>
      <c r="F124" s="53">
        <f>D124+E124</f>
        <v>306228</v>
      </c>
    </row>
    <row r="125" spans="1:6" ht="51.75" customHeight="1">
      <c r="A125" s="24" t="s">
        <v>246</v>
      </c>
      <c r="B125" s="89" t="s">
        <v>447</v>
      </c>
      <c r="C125" s="90">
        <v>100</v>
      </c>
      <c r="D125" s="41">
        <v>189277</v>
      </c>
      <c r="E125" s="53"/>
      <c r="F125" s="53">
        <f>D125+E125</f>
        <v>189277</v>
      </c>
    </row>
    <row r="126" spans="1:6" ht="21" customHeight="1">
      <c r="A126" s="93" t="s">
        <v>159</v>
      </c>
      <c r="B126" s="89" t="s">
        <v>448</v>
      </c>
      <c r="C126" s="90"/>
      <c r="D126" s="41">
        <f>D127+D128+D129</f>
        <v>1668394.06</v>
      </c>
      <c r="E126" s="41">
        <f>E127+E128+E129</f>
        <v>0</v>
      </c>
      <c r="F126" s="41">
        <f>F127+F128+F129</f>
        <v>1668394.06</v>
      </c>
    </row>
    <row r="127" spans="1:6" ht="68.25" customHeight="1">
      <c r="A127" s="93" t="s">
        <v>225</v>
      </c>
      <c r="B127" s="89" t="s">
        <v>507</v>
      </c>
      <c r="C127" s="90">
        <v>100</v>
      </c>
      <c r="D127" s="41">
        <v>1081100</v>
      </c>
      <c r="E127" s="53"/>
      <c r="F127" s="53">
        <f>D127+E127</f>
        <v>1081100</v>
      </c>
    </row>
    <row r="128" spans="1:6" ht="51.75" customHeight="1">
      <c r="A128" s="93" t="s">
        <v>226</v>
      </c>
      <c r="B128" s="89" t="s">
        <v>507</v>
      </c>
      <c r="C128" s="90">
        <v>200</v>
      </c>
      <c r="D128" s="41">
        <v>348887.06</v>
      </c>
      <c r="E128" s="53"/>
      <c r="F128" s="53">
        <f>D128+E128</f>
        <v>348887.06</v>
      </c>
    </row>
    <row r="129" spans="1:6" ht="40.5" customHeight="1">
      <c r="A129" s="93" t="s">
        <v>559</v>
      </c>
      <c r="B129" s="89" t="s">
        <v>560</v>
      </c>
      <c r="C129" s="90">
        <v>500</v>
      </c>
      <c r="D129" s="41">
        <v>238407</v>
      </c>
      <c r="E129" s="53"/>
      <c r="F129" s="53">
        <f>D129+E129</f>
        <v>238407</v>
      </c>
    </row>
    <row r="130" spans="1:6" ht="27" customHeight="1">
      <c r="A130" s="30" t="s">
        <v>107</v>
      </c>
      <c r="B130" s="23" t="s">
        <v>449</v>
      </c>
      <c r="C130" s="90"/>
      <c r="D130" s="92">
        <f>D131</f>
        <v>2047348</v>
      </c>
      <c r="E130" s="92">
        <f>E131</f>
        <v>0</v>
      </c>
      <c r="F130" s="92">
        <f>F131</f>
        <v>2047348</v>
      </c>
    </row>
    <row r="131" spans="1:6" ht="18.75" customHeight="1">
      <c r="A131" s="93" t="s">
        <v>96</v>
      </c>
      <c r="B131" s="89" t="s">
        <v>450</v>
      </c>
      <c r="C131" s="90"/>
      <c r="D131" s="41">
        <f>D132+D133+D134+D135+D136+D137+D138</f>
        <v>2047348</v>
      </c>
      <c r="E131" s="41">
        <f>E132+E133+E134+E135+E136+E137+E138</f>
        <v>0</v>
      </c>
      <c r="F131" s="41">
        <f>F132+F133+F134+F135+F136+F137+F138</f>
        <v>2047348</v>
      </c>
    </row>
    <row r="132" spans="1:6" ht="65.25" customHeight="1">
      <c r="A132" s="93" t="s">
        <v>108</v>
      </c>
      <c r="B132" s="89" t="s">
        <v>451</v>
      </c>
      <c r="C132" s="90">
        <v>100</v>
      </c>
      <c r="D132" s="41">
        <v>1356145.11</v>
      </c>
      <c r="E132" s="53"/>
      <c r="F132" s="53">
        <f t="shared" ref="F132:F138" si="7">D132+E132</f>
        <v>1356145.11</v>
      </c>
    </row>
    <row r="133" spans="1:6" ht="37.5" customHeight="1">
      <c r="A133" s="93" t="s">
        <v>142</v>
      </c>
      <c r="B133" s="89" t="s">
        <v>451</v>
      </c>
      <c r="C133" s="90">
        <v>200</v>
      </c>
      <c r="D133" s="41">
        <v>78534</v>
      </c>
      <c r="E133" s="53"/>
      <c r="F133" s="53">
        <f t="shared" si="7"/>
        <v>78534</v>
      </c>
    </row>
    <row r="134" spans="1:6" ht="36.75" customHeight="1">
      <c r="A134" s="93" t="s">
        <v>109</v>
      </c>
      <c r="B134" s="89" t="s">
        <v>451</v>
      </c>
      <c r="C134" s="90">
        <v>800</v>
      </c>
      <c r="D134" s="41"/>
      <c r="E134" s="53"/>
      <c r="F134" s="53">
        <f t="shared" si="7"/>
        <v>0</v>
      </c>
    </row>
    <row r="135" spans="1:6" ht="79.5" customHeight="1">
      <c r="A135" s="19" t="s">
        <v>232</v>
      </c>
      <c r="B135" s="21" t="s">
        <v>452</v>
      </c>
      <c r="C135" s="90">
        <v>100</v>
      </c>
      <c r="D135" s="41">
        <v>42454.89</v>
      </c>
      <c r="E135" s="53"/>
      <c r="F135" s="53">
        <f t="shared" si="7"/>
        <v>42454.89</v>
      </c>
    </row>
    <row r="136" spans="1:6" ht="76.5" customHeight="1">
      <c r="A136" s="19" t="s">
        <v>258</v>
      </c>
      <c r="B136" s="89" t="s">
        <v>453</v>
      </c>
      <c r="C136" s="90">
        <v>100</v>
      </c>
      <c r="D136" s="41">
        <v>382094</v>
      </c>
      <c r="E136" s="53"/>
      <c r="F136" s="53">
        <f t="shared" si="7"/>
        <v>382094</v>
      </c>
    </row>
    <row r="137" spans="1:6" ht="50.25" customHeight="1">
      <c r="A137" s="24" t="s">
        <v>245</v>
      </c>
      <c r="B137" s="89" t="s">
        <v>454</v>
      </c>
      <c r="C137" s="90">
        <v>100</v>
      </c>
      <c r="D137" s="41">
        <v>110539</v>
      </c>
      <c r="E137" s="53"/>
      <c r="F137" s="53">
        <f t="shared" si="7"/>
        <v>110539</v>
      </c>
    </row>
    <row r="138" spans="1:6" ht="54" customHeight="1">
      <c r="A138" s="24" t="s">
        <v>246</v>
      </c>
      <c r="B138" s="89" t="s">
        <v>455</v>
      </c>
      <c r="C138" s="90">
        <v>100</v>
      </c>
      <c r="D138" s="41">
        <v>77581</v>
      </c>
      <c r="E138" s="53"/>
      <c r="F138" s="53">
        <f t="shared" si="7"/>
        <v>77581</v>
      </c>
    </row>
    <row r="139" spans="1:6" ht="24.75" customHeight="1">
      <c r="A139" s="22" t="s">
        <v>456</v>
      </c>
      <c r="B139" s="28">
        <v>2240000000</v>
      </c>
      <c r="C139" s="94"/>
      <c r="D139" s="92">
        <f t="shared" ref="D139:F140" si="8">D140</f>
        <v>250000</v>
      </c>
      <c r="E139" s="92">
        <f t="shared" si="8"/>
        <v>0</v>
      </c>
      <c r="F139" s="92">
        <f t="shared" si="8"/>
        <v>250000</v>
      </c>
    </row>
    <row r="140" spans="1:6" ht="23.25" customHeight="1">
      <c r="A140" s="19" t="s">
        <v>457</v>
      </c>
      <c r="B140" s="8">
        <v>2240100000</v>
      </c>
      <c r="C140" s="90"/>
      <c r="D140" s="41">
        <f t="shared" si="8"/>
        <v>250000</v>
      </c>
      <c r="E140" s="41">
        <f t="shared" si="8"/>
        <v>0</v>
      </c>
      <c r="F140" s="41">
        <f t="shared" si="8"/>
        <v>250000</v>
      </c>
    </row>
    <row r="141" spans="1:6" ht="24" customHeight="1">
      <c r="A141" s="19" t="s">
        <v>458</v>
      </c>
      <c r="B141" s="8">
        <v>2240100230</v>
      </c>
      <c r="C141" s="90">
        <v>200</v>
      </c>
      <c r="D141" s="41">
        <v>250000</v>
      </c>
      <c r="E141" s="53"/>
      <c r="F141" s="53">
        <f>D141+E141</f>
        <v>250000</v>
      </c>
    </row>
    <row r="142" spans="1:6" ht="29.25" customHeight="1">
      <c r="A142" s="91" t="s">
        <v>12</v>
      </c>
      <c r="B142" s="23" t="s">
        <v>269</v>
      </c>
      <c r="C142" s="90"/>
      <c r="D142" s="92">
        <f>D143+D147</f>
        <v>530000</v>
      </c>
      <c r="E142" s="92">
        <f>E143+E147</f>
        <v>0</v>
      </c>
      <c r="F142" s="92">
        <f>F143+F147</f>
        <v>530000</v>
      </c>
    </row>
    <row r="143" spans="1:6" ht="40.5" customHeight="1">
      <c r="A143" s="31" t="s">
        <v>459</v>
      </c>
      <c r="B143" s="89" t="s">
        <v>270</v>
      </c>
      <c r="C143" s="32"/>
      <c r="D143" s="41">
        <f>D144</f>
        <v>330000</v>
      </c>
      <c r="E143" s="102">
        <f>E144</f>
        <v>0</v>
      </c>
      <c r="F143" s="102">
        <f>F144</f>
        <v>330000</v>
      </c>
    </row>
    <row r="144" spans="1:6" ht="27.75" customHeight="1">
      <c r="A144" s="93" t="s">
        <v>110</v>
      </c>
      <c r="B144" s="89" t="s">
        <v>271</v>
      </c>
      <c r="C144" s="32"/>
      <c r="D144" s="41">
        <f>D146+D145</f>
        <v>330000</v>
      </c>
      <c r="E144" s="102">
        <f>E146+E145</f>
        <v>0</v>
      </c>
      <c r="F144" s="102">
        <f>F146+F145</f>
        <v>330000</v>
      </c>
    </row>
    <row r="145" spans="1:6" ht="51.75" customHeight="1">
      <c r="A145" s="104" t="s">
        <v>649</v>
      </c>
      <c r="B145" s="101" t="s">
        <v>272</v>
      </c>
      <c r="C145" s="103">
        <v>100</v>
      </c>
      <c r="D145" s="102">
        <v>19000</v>
      </c>
      <c r="E145" s="102"/>
      <c r="F145" s="102">
        <f>D145+E145</f>
        <v>19000</v>
      </c>
    </row>
    <row r="146" spans="1:6" ht="39.75" customHeight="1">
      <c r="A146" s="93" t="s">
        <v>460</v>
      </c>
      <c r="B146" s="89" t="s">
        <v>272</v>
      </c>
      <c r="C146" s="90">
        <v>200</v>
      </c>
      <c r="D146" s="41">
        <v>311000</v>
      </c>
      <c r="E146" s="53"/>
      <c r="F146" s="53">
        <f>D146+E146</f>
        <v>311000</v>
      </c>
    </row>
    <row r="147" spans="1:6" ht="20.25" customHeight="1">
      <c r="A147" s="93" t="s">
        <v>247</v>
      </c>
      <c r="B147" s="89" t="s">
        <v>273</v>
      </c>
      <c r="C147" s="90"/>
      <c r="D147" s="41">
        <f t="shared" ref="D147:F148" si="9">D148</f>
        <v>200000</v>
      </c>
      <c r="E147" s="41">
        <f t="shared" si="9"/>
        <v>0</v>
      </c>
      <c r="F147" s="41">
        <f t="shared" si="9"/>
        <v>200000</v>
      </c>
    </row>
    <row r="148" spans="1:6" ht="19.5" customHeight="1">
      <c r="A148" s="93" t="s">
        <v>248</v>
      </c>
      <c r="B148" s="89" t="s">
        <v>274</v>
      </c>
      <c r="C148" s="90"/>
      <c r="D148" s="41">
        <f t="shared" si="9"/>
        <v>200000</v>
      </c>
      <c r="E148" s="41">
        <f t="shared" si="9"/>
        <v>0</v>
      </c>
      <c r="F148" s="41">
        <f t="shared" si="9"/>
        <v>200000</v>
      </c>
    </row>
    <row r="149" spans="1:6" ht="51.75" customHeight="1">
      <c r="A149" s="104" t="s">
        <v>255</v>
      </c>
      <c r="B149" s="89" t="s">
        <v>508</v>
      </c>
      <c r="C149" s="90">
        <v>100</v>
      </c>
      <c r="D149" s="41">
        <v>200000</v>
      </c>
      <c r="E149" s="53"/>
      <c r="F149" s="53">
        <f>D149+E149</f>
        <v>200000</v>
      </c>
    </row>
    <row r="150" spans="1:6" ht="28.5" customHeight="1">
      <c r="A150" s="91" t="s">
        <v>281</v>
      </c>
      <c r="B150" s="23" t="s">
        <v>275</v>
      </c>
      <c r="C150" s="94"/>
      <c r="D150" s="92">
        <f t="shared" ref="D150:F151" si="10">D151</f>
        <v>430000</v>
      </c>
      <c r="E150" s="92">
        <f t="shared" si="10"/>
        <v>0</v>
      </c>
      <c r="F150" s="92">
        <f t="shared" si="10"/>
        <v>430000</v>
      </c>
    </row>
    <row r="151" spans="1:6" ht="26.25" customHeight="1">
      <c r="A151" s="31" t="s">
        <v>282</v>
      </c>
      <c r="B151" s="89" t="s">
        <v>276</v>
      </c>
      <c r="C151" s="90"/>
      <c r="D151" s="41">
        <f t="shared" si="10"/>
        <v>430000</v>
      </c>
      <c r="E151" s="41">
        <f t="shared" si="10"/>
        <v>0</v>
      </c>
      <c r="F151" s="41">
        <f t="shared" si="10"/>
        <v>430000</v>
      </c>
    </row>
    <row r="152" spans="1:6" ht="27.75" customHeight="1">
      <c r="A152" s="93" t="s">
        <v>283</v>
      </c>
      <c r="B152" s="89" t="s">
        <v>277</v>
      </c>
      <c r="C152" s="90"/>
      <c r="D152" s="41">
        <f>D153+D154+D155</f>
        <v>430000</v>
      </c>
      <c r="E152" s="41">
        <f>E153+E154+E155</f>
        <v>0</v>
      </c>
      <c r="F152" s="41">
        <f>F153+F154+F155</f>
        <v>430000</v>
      </c>
    </row>
    <row r="153" spans="1:6" ht="38.25" customHeight="1">
      <c r="A153" s="18" t="s">
        <v>284</v>
      </c>
      <c r="B153" s="89" t="s">
        <v>509</v>
      </c>
      <c r="C153" s="90">
        <v>800</v>
      </c>
      <c r="D153" s="41">
        <v>200000</v>
      </c>
      <c r="E153" s="53"/>
      <c r="F153" s="53">
        <f>D153+E153</f>
        <v>200000</v>
      </c>
    </row>
    <row r="154" spans="1:6" ht="38.25" customHeight="1">
      <c r="A154" s="93" t="s">
        <v>285</v>
      </c>
      <c r="B154" s="89" t="s">
        <v>510</v>
      </c>
      <c r="C154" s="90">
        <v>800</v>
      </c>
      <c r="D154" s="41">
        <v>200000</v>
      </c>
      <c r="E154" s="53"/>
      <c r="F154" s="53">
        <f>D154+E154</f>
        <v>200000</v>
      </c>
    </row>
    <row r="155" spans="1:6" ht="37.5" customHeight="1">
      <c r="A155" s="19" t="s">
        <v>600</v>
      </c>
      <c r="B155" s="89" t="s">
        <v>599</v>
      </c>
      <c r="C155" s="90">
        <v>200</v>
      </c>
      <c r="D155" s="41">
        <v>30000</v>
      </c>
      <c r="E155" s="53"/>
      <c r="F155" s="53">
        <f>D155+E155</f>
        <v>30000</v>
      </c>
    </row>
    <row r="156" spans="1:6" ht="26.25" customHeight="1">
      <c r="A156" s="91" t="s">
        <v>362</v>
      </c>
      <c r="B156" s="23" t="s">
        <v>287</v>
      </c>
      <c r="C156" s="94"/>
      <c r="D156" s="92">
        <f>D157+D160</f>
        <v>340000</v>
      </c>
      <c r="E156" s="92">
        <f>E157+E160</f>
        <v>0</v>
      </c>
      <c r="F156" s="92">
        <f>F157+F160</f>
        <v>340000</v>
      </c>
    </row>
    <row r="157" spans="1:6" ht="28.5" customHeight="1">
      <c r="A157" s="31" t="s">
        <v>502</v>
      </c>
      <c r="B157" s="89" t="s">
        <v>363</v>
      </c>
      <c r="C157" s="90"/>
      <c r="D157" s="41">
        <f t="shared" ref="D157:F158" si="11">D158</f>
        <v>190000</v>
      </c>
      <c r="E157" s="41">
        <f t="shared" si="11"/>
        <v>0</v>
      </c>
      <c r="F157" s="41">
        <f t="shared" si="11"/>
        <v>190000</v>
      </c>
    </row>
    <row r="158" spans="1:6" ht="21" customHeight="1">
      <c r="A158" s="93" t="s">
        <v>101</v>
      </c>
      <c r="B158" s="89" t="s">
        <v>364</v>
      </c>
      <c r="C158" s="90"/>
      <c r="D158" s="41">
        <f t="shared" si="11"/>
        <v>190000</v>
      </c>
      <c r="E158" s="41">
        <f t="shared" si="11"/>
        <v>0</v>
      </c>
      <c r="F158" s="41">
        <f t="shared" si="11"/>
        <v>190000</v>
      </c>
    </row>
    <row r="159" spans="1:6" ht="39" customHeight="1">
      <c r="A159" s="93" t="s">
        <v>365</v>
      </c>
      <c r="B159" s="89" t="s">
        <v>511</v>
      </c>
      <c r="C159" s="90">
        <v>200</v>
      </c>
      <c r="D159" s="41">
        <v>190000</v>
      </c>
      <c r="E159" s="53"/>
      <c r="F159" s="53">
        <f>D159+E159</f>
        <v>190000</v>
      </c>
    </row>
    <row r="160" spans="1:6" ht="27.75" customHeight="1">
      <c r="A160" s="93" t="s">
        <v>366</v>
      </c>
      <c r="B160" s="89" t="s">
        <v>461</v>
      </c>
      <c r="C160" s="90"/>
      <c r="D160" s="41">
        <f>D161</f>
        <v>150000</v>
      </c>
      <c r="E160" s="41">
        <f>E161</f>
        <v>0</v>
      </c>
      <c r="F160" s="41">
        <f>F161</f>
        <v>150000</v>
      </c>
    </row>
    <row r="161" spans="1:6" ht="27.75" customHeight="1">
      <c r="A161" s="93" t="s">
        <v>493</v>
      </c>
      <c r="B161" s="89" t="s">
        <v>462</v>
      </c>
      <c r="C161" s="90"/>
      <c r="D161" s="41">
        <f>D162+D163+D164+D165</f>
        <v>150000</v>
      </c>
      <c r="E161" s="41">
        <f>E162+E163+E164+E165</f>
        <v>0</v>
      </c>
      <c r="F161" s="41">
        <f>F162+F163+F164+F165</f>
        <v>150000</v>
      </c>
    </row>
    <row r="162" spans="1:6" ht="39" customHeight="1">
      <c r="A162" s="93" t="s">
        <v>585</v>
      </c>
      <c r="B162" s="89" t="s">
        <v>463</v>
      </c>
      <c r="C162" s="90">
        <v>600</v>
      </c>
      <c r="D162" s="41">
        <v>20000</v>
      </c>
      <c r="E162" s="53"/>
      <c r="F162" s="53">
        <f>D162+E162</f>
        <v>20000</v>
      </c>
    </row>
    <row r="163" spans="1:6" ht="37.5" customHeight="1">
      <c r="A163" s="19" t="s">
        <v>503</v>
      </c>
      <c r="B163" s="89" t="s">
        <v>464</v>
      </c>
      <c r="C163" s="90">
        <v>200</v>
      </c>
      <c r="D163" s="41">
        <v>100000</v>
      </c>
      <c r="E163" s="53"/>
      <c r="F163" s="53">
        <f>D163+E163</f>
        <v>100000</v>
      </c>
    </row>
    <row r="164" spans="1:6" ht="40.5" customHeight="1">
      <c r="A164" s="19" t="s">
        <v>586</v>
      </c>
      <c r="B164" s="89" t="s">
        <v>464</v>
      </c>
      <c r="C164" s="90">
        <v>600</v>
      </c>
      <c r="D164" s="41">
        <v>20000</v>
      </c>
      <c r="E164" s="53"/>
      <c r="F164" s="53">
        <f>D164+E164</f>
        <v>20000</v>
      </c>
    </row>
    <row r="165" spans="1:6" ht="36.75" customHeight="1">
      <c r="A165" s="19" t="s">
        <v>465</v>
      </c>
      <c r="B165" s="89" t="s">
        <v>466</v>
      </c>
      <c r="C165" s="90">
        <v>200</v>
      </c>
      <c r="D165" s="41">
        <v>10000</v>
      </c>
      <c r="E165" s="53"/>
      <c r="F165" s="53">
        <f>D165+E165</f>
        <v>10000</v>
      </c>
    </row>
    <row r="166" spans="1:6" ht="28.5" customHeight="1">
      <c r="A166" s="91" t="s">
        <v>467</v>
      </c>
      <c r="B166" s="23" t="s">
        <v>278</v>
      </c>
      <c r="C166" s="94"/>
      <c r="D166" s="92">
        <f t="shared" ref="D166:F168" si="12">D167</f>
        <v>80000</v>
      </c>
      <c r="E166" s="169">
        <f t="shared" si="12"/>
        <v>0</v>
      </c>
      <c r="F166" s="169">
        <f t="shared" si="12"/>
        <v>80000</v>
      </c>
    </row>
    <row r="167" spans="1:6" ht="28.5" customHeight="1">
      <c r="A167" s="93" t="s">
        <v>468</v>
      </c>
      <c r="B167" s="89" t="s">
        <v>279</v>
      </c>
      <c r="C167" s="90"/>
      <c r="D167" s="41">
        <f t="shared" si="12"/>
        <v>80000</v>
      </c>
      <c r="E167" s="41">
        <f t="shared" si="12"/>
        <v>0</v>
      </c>
      <c r="F167" s="41">
        <f t="shared" si="12"/>
        <v>80000</v>
      </c>
    </row>
    <row r="168" spans="1:6" ht="29.25" customHeight="1">
      <c r="A168" s="93" t="s">
        <v>538</v>
      </c>
      <c r="B168" s="89" t="s">
        <v>280</v>
      </c>
      <c r="C168" s="90"/>
      <c r="D168" s="41">
        <f t="shared" si="12"/>
        <v>80000</v>
      </c>
      <c r="E168" s="41">
        <f t="shared" si="12"/>
        <v>0</v>
      </c>
      <c r="F168" s="41">
        <f t="shared" si="12"/>
        <v>80000</v>
      </c>
    </row>
    <row r="169" spans="1:6" ht="41.25" customHeight="1">
      <c r="A169" s="19" t="s">
        <v>295</v>
      </c>
      <c r="B169" s="89" t="s">
        <v>512</v>
      </c>
      <c r="C169" s="90">
        <v>200</v>
      </c>
      <c r="D169" s="41">
        <v>80000</v>
      </c>
      <c r="E169" s="53"/>
      <c r="F169" s="53">
        <f>D169+E169</f>
        <v>80000</v>
      </c>
    </row>
    <row r="170" spans="1:6" ht="24" customHeight="1">
      <c r="A170" s="34" t="s">
        <v>288</v>
      </c>
      <c r="B170" s="23" t="s">
        <v>289</v>
      </c>
      <c r="C170" s="94"/>
      <c r="D170" s="92">
        <f>D171+D175+D181+D184</f>
        <v>12993171.84</v>
      </c>
      <c r="E170" s="189">
        <f>E171+E175+E181+E184</f>
        <v>0</v>
      </c>
      <c r="F170" s="189">
        <f t="shared" ref="F170" si="13">F171+F175+F181+F184</f>
        <v>12993171.84</v>
      </c>
    </row>
    <row r="171" spans="1:6" ht="41.25" customHeight="1">
      <c r="A171" s="19" t="s">
        <v>164</v>
      </c>
      <c r="B171" s="89" t="s">
        <v>290</v>
      </c>
      <c r="C171" s="90"/>
      <c r="D171" s="41">
        <f>D172</f>
        <v>6672776.2000000002</v>
      </c>
      <c r="E171" s="41">
        <f>E172</f>
        <v>0</v>
      </c>
      <c r="F171" s="41">
        <f>F172</f>
        <v>6672776.2000000002</v>
      </c>
    </row>
    <row r="172" spans="1:6" ht="27" customHeight="1">
      <c r="A172" s="93" t="s">
        <v>165</v>
      </c>
      <c r="B172" s="89" t="s">
        <v>291</v>
      </c>
      <c r="C172" s="90"/>
      <c r="D172" s="41">
        <f>D174+D173</f>
        <v>6672776.2000000002</v>
      </c>
      <c r="E172" s="41">
        <f>E174+E173</f>
        <v>0</v>
      </c>
      <c r="F172" s="41">
        <f>F174+F173</f>
        <v>6672776.2000000002</v>
      </c>
    </row>
    <row r="173" spans="1:6" ht="54" customHeight="1">
      <c r="A173" s="76" t="s">
        <v>292</v>
      </c>
      <c r="B173" s="89" t="s">
        <v>470</v>
      </c>
      <c r="C173" s="90">
        <v>200</v>
      </c>
      <c r="D173" s="41">
        <v>269776.2</v>
      </c>
      <c r="E173" s="41"/>
      <c r="F173" s="53">
        <f>D173+E173</f>
        <v>269776.2</v>
      </c>
    </row>
    <row r="174" spans="1:6" ht="39.75" customHeight="1">
      <c r="A174" s="7" t="s">
        <v>561</v>
      </c>
      <c r="B174" s="8">
        <v>2710108010</v>
      </c>
      <c r="C174" s="90">
        <v>500</v>
      </c>
      <c r="D174" s="41">
        <v>6403000</v>
      </c>
      <c r="E174" s="53"/>
      <c r="F174" s="53">
        <f>D174+E174</f>
        <v>6403000</v>
      </c>
    </row>
    <row r="175" spans="1:6" ht="37.5" customHeight="1">
      <c r="A175" s="7" t="s">
        <v>166</v>
      </c>
      <c r="B175" s="89" t="s">
        <v>293</v>
      </c>
      <c r="C175" s="90"/>
      <c r="D175" s="41">
        <f>D176</f>
        <v>5785395.6399999997</v>
      </c>
      <c r="E175" s="41">
        <f>E176</f>
        <v>0</v>
      </c>
      <c r="F175" s="41">
        <f>F176</f>
        <v>5785395.6399999997</v>
      </c>
    </row>
    <row r="176" spans="1:6" ht="28.5" customHeight="1">
      <c r="A176" s="93" t="s">
        <v>167</v>
      </c>
      <c r="B176" s="89" t="s">
        <v>294</v>
      </c>
      <c r="C176" s="90"/>
      <c r="D176" s="41">
        <f>D177+D180+D178+D179</f>
        <v>5785395.6399999997</v>
      </c>
      <c r="E176" s="212">
        <f>E177+E180+E178+E179</f>
        <v>0</v>
      </c>
      <c r="F176" s="212">
        <f t="shared" ref="F176" si="14">F177+F180+F178+F179</f>
        <v>5785395.6399999997</v>
      </c>
    </row>
    <row r="177" spans="1:6" ht="51.75" customHeight="1">
      <c r="A177" s="7" t="s">
        <v>296</v>
      </c>
      <c r="B177" s="89" t="s">
        <v>471</v>
      </c>
      <c r="C177" s="90">
        <v>200</v>
      </c>
      <c r="D177" s="41">
        <v>274154.81</v>
      </c>
      <c r="E177" s="53"/>
      <c r="F177" s="53">
        <f>D177+E177</f>
        <v>274154.81</v>
      </c>
    </row>
    <row r="178" spans="1:6" ht="51" customHeight="1">
      <c r="A178" s="76" t="s">
        <v>613</v>
      </c>
      <c r="B178" s="89" t="s">
        <v>619</v>
      </c>
      <c r="C178" s="90">
        <v>200</v>
      </c>
      <c r="D178" s="41">
        <v>0</v>
      </c>
      <c r="E178" s="207"/>
      <c r="F178" s="53">
        <f>D178+E178</f>
        <v>0</v>
      </c>
    </row>
    <row r="179" spans="1:6" ht="25.5">
      <c r="A179" s="76" t="s">
        <v>930</v>
      </c>
      <c r="B179" s="205" t="s">
        <v>619</v>
      </c>
      <c r="C179" s="208">
        <v>200</v>
      </c>
      <c r="D179" s="207">
        <v>252525.25</v>
      </c>
      <c r="E179" s="207"/>
      <c r="F179" s="209">
        <f>D179+E179</f>
        <v>252525.25</v>
      </c>
    </row>
    <row r="180" spans="1:6" ht="65.25" customHeight="1">
      <c r="A180" s="25" t="s">
        <v>544</v>
      </c>
      <c r="B180" s="89" t="s">
        <v>472</v>
      </c>
      <c r="C180" s="90">
        <v>200</v>
      </c>
      <c r="D180" s="41">
        <v>5258715.58</v>
      </c>
      <c r="E180" s="53"/>
      <c r="F180" s="53">
        <f>D180+E180</f>
        <v>5258715.58</v>
      </c>
    </row>
    <row r="181" spans="1:6" ht="24" customHeight="1">
      <c r="A181" s="19" t="s">
        <v>297</v>
      </c>
      <c r="B181" s="89" t="s">
        <v>298</v>
      </c>
      <c r="C181" s="90"/>
      <c r="D181" s="41">
        <f t="shared" ref="D181:F182" si="15">D182</f>
        <v>35000</v>
      </c>
      <c r="E181" s="41">
        <f t="shared" si="15"/>
        <v>0</v>
      </c>
      <c r="F181" s="41">
        <f t="shared" si="15"/>
        <v>35000</v>
      </c>
    </row>
    <row r="182" spans="1:6" ht="24" customHeight="1">
      <c r="A182" s="19" t="s">
        <v>299</v>
      </c>
      <c r="B182" s="89" t="s">
        <v>300</v>
      </c>
      <c r="C182" s="90"/>
      <c r="D182" s="41">
        <f t="shared" si="15"/>
        <v>35000</v>
      </c>
      <c r="E182" s="41">
        <f t="shared" si="15"/>
        <v>0</v>
      </c>
      <c r="F182" s="41">
        <f t="shared" si="15"/>
        <v>35000</v>
      </c>
    </row>
    <row r="183" spans="1:6" ht="38.25" customHeight="1">
      <c r="A183" s="19" t="s">
        <v>301</v>
      </c>
      <c r="B183" s="89" t="s">
        <v>513</v>
      </c>
      <c r="C183" s="90">
        <v>200</v>
      </c>
      <c r="D183" s="41">
        <v>35000</v>
      </c>
      <c r="E183" s="53"/>
      <c r="F183" s="53">
        <f>D183+E183</f>
        <v>35000</v>
      </c>
    </row>
    <row r="184" spans="1:6" ht="26.25" customHeight="1">
      <c r="A184" s="19" t="s">
        <v>497</v>
      </c>
      <c r="B184" s="89" t="s">
        <v>498</v>
      </c>
      <c r="C184" s="90"/>
      <c r="D184" s="41">
        <f t="shared" ref="D184:F184" si="16">D185</f>
        <v>500000</v>
      </c>
      <c r="E184" s="41">
        <f t="shared" si="16"/>
        <v>0</v>
      </c>
      <c r="F184" s="41">
        <f t="shared" si="16"/>
        <v>500000</v>
      </c>
    </row>
    <row r="185" spans="1:6" ht="25.5" customHeight="1">
      <c r="A185" s="19" t="s">
        <v>499</v>
      </c>
      <c r="B185" s="89" t="s">
        <v>501</v>
      </c>
      <c r="C185" s="90"/>
      <c r="D185" s="41">
        <f>D186+D187</f>
        <v>500000</v>
      </c>
      <c r="E185" s="187">
        <f t="shared" ref="E185:F185" si="17">E186+E187</f>
        <v>0</v>
      </c>
      <c r="F185" s="187">
        <f t="shared" si="17"/>
        <v>500000</v>
      </c>
    </row>
    <row r="186" spans="1:6" ht="77.25" customHeight="1">
      <c r="A186" s="19" t="s">
        <v>500</v>
      </c>
      <c r="B186" s="89" t="s">
        <v>514</v>
      </c>
      <c r="C186" s="90">
        <v>200</v>
      </c>
      <c r="D186" s="41">
        <v>250000</v>
      </c>
      <c r="E186" s="53"/>
      <c r="F186" s="53">
        <f>D186+E186</f>
        <v>250000</v>
      </c>
    </row>
    <row r="187" spans="1:6" ht="64.5" customHeight="1">
      <c r="A187" s="180" t="s">
        <v>912</v>
      </c>
      <c r="B187" s="197" t="s">
        <v>922</v>
      </c>
      <c r="C187" s="182">
        <v>500</v>
      </c>
      <c r="D187" s="181">
        <v>250000</v>
      </c>
      <c r="E187" s="183"/>
      <c r="F187" s="183">
        <f>D187+E187</f>
        <v>250000</v>
      </c>
    </row>
    <row r="188" spans="1:6" ht="41.25" customHeight="1">
      <c r="A188" s="93" t="s">
        <v>302</v>
      </c>
      <c r="B188" s="23" t="s">
        <v>303</v>
      </c>
      <c r="C188" s="90"/>
      <c r="D188" s="92">
        <f>D189+D193+D201+D206+D214+D217+D220+D223</f>
        <v>19576008.920000002</v>
      </c>
      <c r="E188" s="169">
        <f>E189+E193+E201+E206+E214+E217+E220+E223</f>
        <v>2542000</v>
      </c>
      <c r="F188" s="169">
        <f>F189+F193+F201+F206+F214+F217+F220+F223</f>
        <v>22118008.920000002</v>
      </c>
    </row>
    <row r="189" spans="1:6" ht="18.75" customHeight="1">
      <c r="A189" s="25" t="s">
        <v>168</v>
      </c>
      <c r="B189" s="89" t="s">
        <v>314</v>
      </c>
      <c r="C189" s="90"/>
      <c r="D189" s="41">
        <f>D190</f>
        <v>569265.6</v>
      </c>
      <c r="E189" s="41">
        <f>E190</f>
        <v>0</v>
      </c>
      <c r="F189" s="41">
        <f>F190</f>
        <v>569265.6</v>
      </c>
    </row>
    <row r="190" spans="1:6" ht="30" customHeight="1">
      <c r="A190" s="93" t="s">
        <v>317</v>
      </c>
      <c r="B190" s="89" t="s">
        <v>315</v>
      </c>
      <c r="C190" s="90"/>
      <c r="D190" s="41">
        <f>D191+D192</f>
        <v>569265.6</v>
      </c>
      <c r="E190" s="41">
        <f>E191+E192</f>
        <v>0</v>
      </c>
      <c r="F190" s="41">
        <f>F191+F192</f>
        <v>569265.6</v>
      </c>
    </row>
    <row r="191" spans="1:6" ht="37.5" customHeight="1">
      <c r="A191" s="19" t="s">
        <v>318</v>
      </c>
      <c r="B191" s="89" t="s">
        <v>316</v>
      </c>
      <c r="C191" s="90">
        <v>400</v>
      </c>
      <c r="D191" s="41">
        <v>113910</v>
      </c>
      <c r="E191" s="53"/>
      <c r="F191" s="53">
        <f>D191+E191</f>
        <v>113910</v>
      </c>
    </row>
    <row r="192" spans="1:6" ht="27.75" customHeight="1">
      <c r="A192" s="25" t="s">
        <v>615</v>
      </c>
      <c r="B192" s="89" t="s">
        <v>616</v>
      </c>
      <c r="C192" s="90">
        <v>500</v>
      </c>
      <c r="D192" s="41">
        <v>455355.6</v>
      </c>
      <c r="E192" s="53"/>
      <c r="F192" s="53">
        <f>D192+E192</f>
        <v>455355.6</v>
      </c>
    </row>
    <row r="193" spans="1:6" ht="39.75" customHeight="1">
      <c r="A193" s="19" t="s">
        <v>319</v>
      </c>
      <c r="B193" s="89" t="s">
        <v>304</v>
      </c>
      <c r="C193" s="90"/>
      <c r="D193" s="41">
        <f>D194+D198</f>
        <v>1383100</v>
      </c>
      <c r="E193" s="41">
        <f>E194+E198</f>
        <v>122000</v>
      </c>
      <c r="F193" s="41">
        <f>F194+F198</f>
        <v>1505100</v>
      </c>
    </row>
    <row r="194" spans="1:6" ht="18" customHeight="1">
      <c r="A194" s="19" t="s">
        <v>174</v>
      </c>
      <c r="B194" s="89" t="s">
        <v>305</v>
      </c>
      <c r="C194" s="90"/>
      <c r="D194" s="41">
        <f>D195+D196+D197</f>
        <v>1023100</v>
      </c>
      <c r="E194" s="41">
        <f>E195+E196+E197</f>
        <v>0</v>
      </c>
      <c r="F194" s="41">
        <f>F195+F196+F197</f>
        <v>1023100</v>
      </c>
    </row>
    <row r="195" spans="1:6" ht="39" customHeight="1">
      <c r="A195" s="19" t="s">
        <v>321</v>
      </c>
      <c r="B195" s="89" t="s">
        <v>515</v>
      </c>
      <c r="C195" s="90">
        <v>200</v>
      </c>
      <c r="D195" s="41">
        <v>879900</v>
      </c>
      <c r="E195" s="53"/>
      <c r="F195" s="53">
        <f t="shared" ref="F195:F200" si="18">D195+E195</f>
        <v>879900</v>
      </c>
    </row>
    <row r="196" spans="1:6" ht="26.25" customHeight="1">
      <c r="A196" s="19" t="s">
        <v>176</v>
      </c>
      <c r="B196" s="89" t="s">
        <v>516</v>
      </c>
      <c r="C196" s="90">
        <v>200</v>
      </c>
      <c r="D196" s="41">
        <v>97000</v>
      </c>
      <c r="E196" s="53"/>
      <c r="F196" s="53">
        <f t="shared" si="18"/>
        <v>97000</v>
      </c>
    </row>
    <row r="197" spans="1:6" ht="39.75" customHeight="1">
      <c r="A197" s="25" t="s">
        <v>553</v>
      </c>
      <c r="B197" s="89" t="s">
        <v>554</v>
      </c>
      <c r="C197" s="90">
        <v>500</v>
      </c>
      <c r="D197" s="41">
        <v>46200</v>
      </c>
      <c r="E197" s="53"/>
      <c r="F197" s="53">
        <f t="shared" si="18"/>
        <v>46200</v>
      </c>
    </row>
    <row r="198" spans="1:6" ht="38.25" customHeight="1">
      <c r="A198" s="19" t="s">
        <v>249</v>
      </c>
      <c r="B198" s="89" t="s">
        <v>320</v>
      </c>
      <c r="C198" s="90"/>
      <c r="D198" s="41">
        <f>D199</f>
        <v>360000</v>
      </c>
      <c r="E198" s="41">
        <f>E199+E200</f>
        <v>122000</v>
      </c>
      <c r="F198" s="41">
        <f t="shared" si="18"/>
        <v>482000</v>
      </c>
    </row>
    <row r="199" spans="1:6" ht="54" customHeight="1">
      <c r="A199" s="226" t="s">
        <v>250</v>
      </c>
      <c r="B199" s="89" t="s">
        <v>517</v>
      </c>
      <c r="C199" s="90">
        <v>800</v>
      </c>
      <c r="D199" s="41">
        <v>360000</v>
      </c>
      <c r="E199" s="41">
        <v>-360000</v>
      </c>
      <c r="F199" s="53">
        <f t="shared" si="18"/>
        <v>0</v>
      </c>
    </row>
    <row r="200" spans="1:6" ht="54" customHeight="1">
      <c r="A200" s="240" t="s">
        <v>941</v>
      </c>
      <c r="B200" s="231" t="s">
        <v>943</v>
      </c>
      <c r="C200" s="228">
        <v>800</v>
      </c>
      <c r="D200" s="227"/>
      <c r="E200" s="227">
        <v>482000</v>
      </c>
      <c r="F200" s="229">
        <f t="shared" si="18"/>
        <v>482000</v>
      </c>
    </row>
    <row r="201" spans="1:6" ht="26.25" customHeight="1">
      <c r="A201" s="19" t="s">
        <v>169</v>
      </c>
      <c r="B201" s="89" t="s">
        <v>306</v>
      </c>
      <c r="C201" s="90"/>
      <c r="D201" s="41">
        <f>D202</f>
        <v>3227900</v>
      </c>
      <c r="E201" s="41">
        <f>E202</f>
        <v>0</v>
      </c>
      <c r="F201" s="41">
        <f>F202</f>
        <v>3227900</v>
      </c>
    </row>
    <row r="202" spans="1:6" ht="25.5" customHeight="1">
      <c r="A202" s="93" t="s">
        <v>187</v>
      </c>
      <c r="B202" s="89" t="s">
        <v>307</v>
      </c>
      <c r="C202" s="90"/>
      <c r="D202" s="41">
        <f>D203+D204+D205</f>
        <v>3227900</v>
      </c>
      <c r="E202" s="181">
        <f t="shared" ref="E202:F202" si="19">E203+E204+E205</f>
        <v>0</v>
      </c>
      <c r="F202" s="181">
        <f t="shared" si="19"/>
        <v>3227900</v>
      </c>
    </row>
    <row r="203" spans="1:6" ht="25.5" customHeight="1">
      <c r="A203" s="19" t="s">
        <v>224</v>
      </c>
      <c r="B203" s="89" t="s">
        <v>518</v>
      </c>
      <c r="C203" s="90">
        <v>200</v>
      </c>
      <c r="D203" s="41">
        <v>0</v>
      </c>
      <c r="E203" s="53"/>
      <c r="F203" s="53">
        <f>D203+E203</f>
        <v>0</v>
      </c>
    </row>
    <row r="204" spans="1:6" ht="39.75" customHeight="1">
      <c r="A204" s="19" t="s">
        <v>549</v>
      </c>
      <c r="B204" s="89" t="s">
        <v>550</v>
      </c>
      <c r="C204" s="90">
        <v>500</v>
      </c>
      <c r="D204" s="41">
        <v>2927900</v>
      </c>
      <c r="E204" s="53"/>
      <c r="F204" s="53">
        <f>D204+E204</f>
        <v>2927900</v>
      </c>
    </row>
    <row r="205" spans="1:6" ht="38.25">
      <c r="A205" s="206" t="s">
        <v>925</v>
      </c>
      <c r="B205" s="179" t="s">
        <v>913</v>
      </c>
      <c r="C205" s="182">
        <v>800</v>
      </c>
      <c r="D205" s="181">
        <v>300000</v>
      </c>
      <c r="E205" s="183"/>
      <c r="F205" s="183">
        <f>D205+E205</f>
        <v>300000</v>
      </c>
    </row>
    <row r="206" spans="1:6" ht="25.5" customHeight="1">
      <c r="A206" s="19" t="s">
        <v>170</v>
      </c>
      <c r="B206" s="89" t="s">
        <v>308</v>
      </c>
      <c r="C206" s="90"/>
      <c r="D206" s="41">
        <f>D207</f>
        <v>12179143.32</v>
      </c>
      <c r="E206" s="41">
        <f>E207</f>
        <v>2420000</v>
      </c>
      <c r="F206" s="41">
        <f>F207</f>
        <v>14599143.32</v>
      </c>
    </row>
    <row r="207" spans="1:6" ht="29.25" customHeight="1">
      <c r="A207" s="93" t="s">
        <v>188</v>
      </c>
      <c r="B207" s="89" t="s">
        <v>309</v>
      </c>
      <c r="C207" s="90"/>
      <c r="D207" s="41">
        <f>D208+D210+D212+D213+D211</f>
        <v>12179143.32</v>
      </c>
      <c r="E207" s="194">
        <f>E208+E210+E212+E213+E211+E209</f>
        <v>2420000</v>
      </c>
      <c r="F207" s="194">
        <f>F208+F210+F212+F213+F211+F209</f>
        <v>14599143.32</v>
      </c>
    </row>
    <row r="208" spans="1:6" ht="36.75" customHeight="1">
      <c r="A208" s="226" t="s">
        <v>172</v>
      </c>
      <c r="B208" s="89" t="s">
        <v>519</v>
      </c>
      <c r="C208" s="90">
        <v>800</v>
      </c>
      <c r="D208" s="41">
        <v>10031000</v>
      </c>
      <c r="E208" s="53"/>
      <c r="F208" s="53">
        <f t="shared" ref="F208:F213" si="20">D208+E208</f>
        <v>10031000</v>
      </c>
    </row>
    <row r="209" spans="1:6" ht="52.5" customHeight="1">
      <c r="A209" s="234" t="s">
        <v>950</v>
      </c>
      <c r="B209" s="231" t="s">
        <v>942</v>
      </c>
      <c r="C209" s="228">
        <v>800</v>
      </c>
      <c r="D209" s="227"/>
      <c r="E209" s="229">
        <v>3000000</v>
      </c>
      <c r="F209" s="229">
        <f t="shared" si="20"/>
        <v>3000000</v>
      </c>
    </row>
    <row r="210" spans="1:6" ht="30.75" customHeight="1">
      <c r="A210" s="193" t="s">
        <v>175</v>
      </c>
      <c r="B210" s="89" t="s">
        <v>520</v>
      </c>
      <c r="C210" s="90">
        <v>200</v>
      </c>
      <c r="D210" s="41">
        <v>500000</v>
      </c>
      <c r="E210" s="53">
        <v>-500000</v>
      </c>
      <c r="F210" s="53">
        <f t="shared" si="20"/>
        <v>0</v>
      </c>
    </row>
    <row r="211" spans="1:6" ht="38.25">
      <c r="A211" s="193" t="s">
        <v>921</v>
      </c>
      <c r="B211" s="192" t="s">
        <v>920</v>
      </c>
      <c r="C211" s="195">
        <v>200</v>
      </c>
      <c r="D211" s="194">
        <v>80000</v>
      </c>
      <c r="E211" s="196">
        <v>-80000</v>
      </c>
      <c r="F211" s="196">
        <f t="shared" si="20"/>
        <v>0</v>
      </c>
    </row>
    <row r="212" spans="1:6" ht="36" customHeight="1">
      <c r="A212" s="19" t="s">
        <v>555</v>
      </c>
      <c r="B212" s="89" t="s">
        <v>556</v>
      </c>
      <c r="C212" s="90">
        <v>500</v>
      </c>
      <c r="D212" s="41">
        <v>869000</v>
      </c>
      <c r="E212" s="53"/>
      <c r="F212" s="53">
        <f t="shared" si="20"/>
        <v>869000</v>
      </c>
    </row>
    <row r="213" spans="1:6" ht="36" customHeight="1">
      <c r="A213" s="180" t="s">
        <v>916</v>
      </c>
      <c r="B213" s="179" t="s">
        <v>914</v>
      </c>
      <c r="C213" s="182">
        <v>200</v>
      </c>
      <c r="D213" s="181">
        <v>699143.32</v>
      </c>
      <c r="E213" s="183"/>
      <c r="F213" s="183">
        <f t="shared" si="20"/>
        <v>699143.32</v>
      </c>
    </row>
    <row r="214" spans="1:6" ht="25.5" customHeight="1">
      <c r="A214" s="19" t="s">
        <v>173</v>
      </c>
      <c r="B214" s="89" t="s">
        <v>310</v>
      </c>
      <c r="C214" s="90"/>
      <c r="D214" s="41">
        <f t="shared" ref="D214:F215" si="21">D215</f>
        <v>605000</v>
      </c>
      <c r="E214" s="41">
        <f t="shared" si="21"/>
        <v>0</v>
      </c>
      <c r="F214" s="41">
        <f t="shared" si="21"/>
        <v>605000</v>
      </c>
    </row>
    <row r="215" spans="1:6" ht="19.5" customHeight="1">
      <c r="A215" s="93" t="s">
        <v>322</v>
      </c>
      <c r="B215" s="89" t="s">
        <v>311</v>
      </c>
      <c r="C215" s="90"/>
      <c r="D215" s="41">
        <f>D216</f>
        <v>605000</v>
      </c>
      <c r="E215" s="41">
        <f t="shared" si="21"/>
        <v>0</v>
      </c>
      <c r="F215" s="41">
        <f t="shared" si="21"/>
        <v>605000</v>
      </c>
    </row>
    <row r="216" spans="1:6" ht="38.25" customHeight="1">
      <c r="A216" s="19" t="s">
        <v>551</v>
      </c>
      <c r="B216" s="89" t="s">
        <v>552</v>
      </c>
      <c r="C216" s="90">
        <v>500</v>
      </c>
      <c r="D216" s="41">
        <v>605000</v>
      </c>
      <c r="E216" s="53"/>
      <c r="F216" s="53">
        <f>D216+E216</f>
        <v>605000</v>
      </c>
    </row>
    <row r="217" spans="1:6" ht="26.25" customHeight="1">
      <c r="A217" s="19" t="s">
        <v>323</v>
      </c>
      <c r="B217" s="89" t="s">
        <v>312</v>
      </c>
      <c r="C217" s="90"/>
      <c r="D217" s="41">
        <f t="shared" ref="D217:F218" si="22">D218</f>
        <v>51000</v>
      </c>
      <c r="E217" s="41">
        <f t="shared" si="22"/>
        <v>0</v>
      </c>
      <c r="F217" s="41">
        <f t="shared" si="22"/>
        <v>51000</v>
      </c>
    </row>
    <row r="218" spans="1:6" ht="18.75" customHeight="1">
      <c r="A218" s="25" t="s">
        <v>196</v>
      </c>
      <c r="B218" s="89" t="s">
        <v>313</v>
      </c>
      <c r="C218" s="90"/>
      <c r="D218" s="41">
        <f>D219</f>
        <v>51000</v>
      </c>
      <c r="E218" s="41">
        <f t="shared" si="22"/>
        <v>0</v>
      </c>
      <c r="F218" s="41">
        <f t="shared" si="22"/>
        <v>51000</v>
      </c>
    </row>
    <row r="219" spans="1:6" ht="39.75" customHeight="1">
      <c r="A219" s="180" t="s">
        <v>915</v>
      </c>
      <c r="B219" s="89" t="s">
        <v>521</v>
      </c>
      <c r="C219" s="90">
        <v>200</v>
      </c>
      <c r="D219" s="41">
        <v>51000</v>
      </c>
      <c r="E219" s="53"/>
      <c r="F219" s="53">
        <f>D219+E219</f>
        <v>51000</v>
      </c>
    </row>
    <row r="220" spans="1:6" ht="51.75" customHeight="1">
      <c r="A220" s="19" t="s">
        <v>325</v>
      </c>
      <c r="B220" s="89" t="s">
        <v>326</v>
      </c>
      <c r="C220" s="90"/>
      <c r="D220" s="41">
        <f t="shared" ref="D220:F221" si="23">D221</f>
        <v>360600</v>
      </c>
      <c r="E220" s="41">
        <f t="shared" si="23"/>
        <v>0</v>
      </c>
      <c r="F220" s="41">
        <f t="shared" si="23"/>
        <v>360600</v>
      </c>
    </row>
    <row r="221" spans="1:6" ht="27" customHeight="1">
      <c r="A221" s="19" t="s">
        <v>171</v>
      </c>
      <c r="B221" s="89" t="s">
        <v>327</v>
      </c>
      <c r="C221" s="90"/>
      <c r="D221" s="41">
        <f t="shared" si="23"/>
        <v>360600</v>
      </c>
      <c r="E221" s="41">
        <f t="shared" si="23"/>
        <v>0</v>
      </c>
      <c r="F221" s="41">
        <f t="shared" si="23"/>
        <v>360600</v>
      </c>
    </row>
    <row r="222" spans="1:6" ht="54" customHeight="1">
      <c r="A222" s="56" t="s">
        <v>557</v>
      </c>
      <c r="B222" s="89" t="s">
        <v>558</v>
      </c>
      <c r="C222" s="90">
        <v>500</v>
      </c>
      <c r="D222" s="41">
        <v>360600</v>
      </c>
      <c r="E222" s="53"/>
      <c r="F222" s="53">
        <f>D222+E222</f>
        <v>360600</v>
      </c>
    </row>
    <row r="223" spans="1:6" ht="28.5" customHeight="1">
      <c r="A223" s="56" t="s">
        <v>563</v>
      </c>
      <c r="B223" s="89" t="s">
        <v>567</v>
      </c>
      <c r="C223" s="90"/>
      <c r="D223" s="41">
        <f>D224</f>
        <v>1200000</v>
      </c>
      <c r="E223" s="41">
        <f>E224</f>
        <v>0</v>
      </c>
      <c r="F223" s="41">
        <f>F224</f>
        <v>1200000</v>
      </c>
    </row>
    <row r="224" spans="1:6" ht="20.25" customHeight="1">
      <c r="A224" s="25" t="s">
        <v>564</v>
      </c>
      <c r="B224" s="89" t="s">
        <v>568</v>
      </c>
      <c r="C224" s="90"/>
      <c r="D224" s="41">
        <f>D226+D225</f>
        <v>1200000</v>
      </c>
      <c r="E224" s="41">
        <f>E226+E225</f>
        <v>0</v>
      </c>
      <c r="F224" s="41">
        <f>F226+F225</f>
        <v>1200000</v>
      </c>
    </row>
    <row r="225" spans="1:6" ht="47.25" customHeight="1">
      <c r="A225" s="19" t="s">
        <v>565</v>
      </c>
      <c r="B225" s="89" t="s">
        <v>569</v>
      </c>
      <c r="C225" s="90">
        <v>200</v>
      </c>
      <c r="D225" s="41">
        <v>1150000</v>
      </c>
      <c r="E225" s="53"/>
      <c r="F225" s="53">
        <f>D225+E225</f>
        <v>1150000</v>
      </c>
    </row>
    <row r="226" spans="1:6" ht="39.75" customHeight="1">
      <c r="A226" s="19" t="s">
        <v>566</v>
      </c>
      <c r="B226" s="89" t="s">
        <v>570</v>
      </c>
      <c r="C226" s="90">
        <v>200</v>
      </c>
      <c r="D226" s="41">
        <v>50000</v>
      </c>
      <c r="E226" s="53"/>
      <c r="F226" s="53">
        <f>D226+E226</f>
        <v>50000</v>
      </c>
    </row>
    <row r="227" spans="1:6" ht="41.25" customHeight="1">
      <c r="A227" s="93" t="s">
        <v>574</v>
      </c>
      <c r="B227" s="23" t="s">
        <v>328</v>
      </c>
      <c r="C227" s="90"/>
      <c r="D227" s="92">
        <f t="shared" ref="D227:F228" si="24">D228</f>
        <v>13323765.940000001</v>
      </c>
      <c r="E227" s="169">
        <f t="shared" si="24"/>
        <v>0</v>
      </c>
      <c r="F227" s="169">
        <f t="shared" si="24"/>
        <v>13323765.940000001</v>
      </c>
    </row>
    <row r="228" spans="1:6" ht="26.25" customHeight="1">
      <c r="A228" s="93" t="s">
        <v>474</v>
      </c>
      <c r="B228" s="89" t="s">
        <v>478</v>
      </c>
      <c r="C228" s="90"/>
      <c r="D228" s="41">
        <f t="shared" si="24"/>
        <v>13323765.940000001</v>
      </c>
      <c r="E228" s="41">
        <f t="shared" si="24"/>
        <v>0</v>
      </c>
      <c r="F228" s="41">
        <f t="shared" si="24"/>
        <v>13323765.940000001</v>
      </c>
    </row>
    <row r="229" spans="1:6" ht="24.75" customHeight="1">
      <c r="A229" s="93" t="s">
        <v>475</v>
      </c>
      <c r="B229" s="89" t="s">
        <v>575</v>
      </c>
      <c r="C229" s="90"/>
      <c r="D229" s="41">
        <f>D230+D231+D233+D232+D235+D234</f>
        <v>13323765.940000001</v>
      </c>
      <c r="E229" s="207">
        <f t="shared" ref="E229:F229" si="25">E230+E231+E233+E232+E235+E234</f>
        <v>0</v>
      </c>
      <c r="F229" s="207">
        <f t="shared" si="25"/>
        <v>13323765.940000001</v>
      </c>
    </row>
    <row r="230" spans="1:6" ht="26.25" customHeight="1">
      <c r="A230" s="93" t="s">
        <v>476</v>
      </c>
      <c r="B230" s="89" t="s">
        <v>576</v>
      </c>
      <c r="C230" s="90">
        <v>200</v>
      </c>
      <c r="D230" s="41">
        <v>853571.39</v>
      </c>
      <c r="E230" s="41"/>
      <c r="F230" s="53">
        <f t="shared" ref="F230:F235" si="26">D230+E230</f>
        <v>853571.39</v>
      </c>
    </row>
    <row r="231" spans="1:6" ht="40.5" customHeight="1">
      <c r="A231" s="93" t="s">
        <v>477</v>
      </c>
      <c r="B231" s="89" t="s">
        <v>639</v>
      </c>
      <c r="C231" s="90">
        <v>200</v>
      </c>
      <c r="D231" s="41">
        <v>0</v>
      </c>
      <c r="E231" s="53"/>
      <c r="F231" s="53">
        <f t="shared" si="26"/>
        <v>0</v>
      </c>
    </row>
    <row r="232" spans="1:6" ht="40.5" customHeight="1">
      <c r="A232" s="93" t="s">
        <v>477</v>
      </c>
      <c r="B232" s="89" t="s">
        <v>577</v>
      </c>
      <c r="C232" s="90">
        <v>200</v>
      </c>
      <c r="D232" s="41">
        <v>273044.27</v>
      </c>
      <c r="E232" s="53"/>
      <c r="F232" s="53">
        <f t="shared" si="26"/>
        <v>273044.27</v>
      </c>
    </row>
    <row r="233" spans="1:6" ht="41.25" customHeight="1">
      <c r="A233" s="100" t="s">
        <v>646</v>
      </c>
      <c r="B233" s="89" t="s">
        <v>638</v>
      </c>
      <c r="C233" s="90">
        <v>500</v>
      </c>
      <c r="D233" s="41">
        <v>0</v>
      </c>
      <c r="E233" s="53"/>
      <c r="F233" s="53">
        <f t="shared" si="26"/>
        <v>0</v>
      </c>
    </row>
    <row r="234" spans="1:6" ht="25.5">
      <c r="A234" s="210" t="s">
        <v>931</v>
      </c>
      <c r="B234" s="205" t="s">
        <v>638</v>
      </c>
      <c r="C234" s="208">
        <v>500</v>
      </c>
      <c r="D234" s="207">
        <v>9501577.5500000007</v>
      </c>
      <c r="E234" s="209"/>
      <c r="F234" s="209">
        <f t="shared" si="26"/>
        <v>9501577.5500000007</v>
      </c>
    </row>
    <row r="235" spans="1:6" ht="43.5" customHeight="1">
      <c r="A235" s="104" t="s">
        <v>647</v>
      </c>
      <c r="B235" s="89" t="s">
        <v>640</v>
      </c>
      <c r="C235" s="90">
        <v>400</v>
      </c>
      <c r="D235" s="41">
        <v>2695572.73</v>
      </c>
      <c r="E235" s="53"/>
      <c r="F235" s="53">
        <f t="shared" si="26"/>
        <v>2695572.73</v>
      </c>
    </row>
    <row r="236" spans="1:6" ht="27.75" customHeight="1">
      <c r="A236" s="91" t="s">
        <v>332</v>
      </c>
      <c r="B236" s="23" t="s">
        <v>329</v>
      </c>
      <c r="C236" s="90"/>
      <c r="D236" s="92">
        <f>D237+D242</f>
        <v>3195000</v>
      </c>
      <c r="E236" s="92">
        <f>E237+E242</f>
        <v>-895000</v>
      </c>
      <c r="F236" s="92">
        <f>F237+F242</f>
        <v>2300000</v>
      </c>
    </row>
    <row r="237" spans="1:6" ht="27" customHeight="1">
      <c r="A237" s="93" t="s">
        <v>333</v>
      </c>
      <c r="B237" s="89" t="s">
        <v>330</v>
      </c>
      <c r="C237" s="90"/>
      <c r="D237" s="41">
        <f>D238</f>
        <v>2400000</v>
      </c>
      <c r="E237" s="41">
        <f>E238</f>
        <v>-600000</v>
      </c>
      <c r="F237" s="41">
        <f>F238</f>
        <v>1800000</v>
      </c>
    </row>
    <row r="238" spans="1:6" ht="28.5" customHeight="1">
      <c r="A238" s="93" t="s">
        <v>334</v>
      </c>
      <c r="B238" s="89" t="s">
        <v>331</v>
      </c>
      <c r="C238" s="90"/>
      <c r="D238" s="41">
        <f>D239+D240+D241</f>
        <v>2400000</v>
      </c>
      <c r="E238" s="41">
        <f>E239+E240+E241</f>
        <v>-600000</v>
      </c>
      <c r="F238" s="41">
        <f>F239+F240+F241</f>
        <v>1800000</v>
      </c>
    </row>
    <row r="239" spans="1:6" ht="42" customHeight="1">
      <c r="A239" s="93" t="s">
        <v>335</v>
      </c>
      <c r="B239" s="89" t="s">
        <v>523</v>
      </c>
      <c r="C239" s="90">
        <v>200</v>
      </c>
      <c r="D239" s="41">
        <v>900000</v>
      </c>
      <c r="E239" s="53">
        <v>-400000</v>
      </c>
      <c r="F239" s="53">
        <f>D239+E239</f>
        <v>500000</v>
      </c>
    </row>
    <row r="240" spans="1:6" ht="26.25" customHeight="1">
      <c r="A240" s="33" t="s">
        <v>336</v>
      </c>
      <c r="B240" s="89" t="s">
        <v>524</v>
      </c>
      <c r="C240" s="90">
        <v>200</v>
      </c>
      <c r="D240" s="41">
        <v>300000</v>
      </c>
      <c r="E240" s="53">
        <v>-200000</v>
      </c>
      <c r="F240" s="53">
        <f>D240+E240</f>
        <v>100000</v>
      </c>
    </row>
    <row r="241" spans="1:6" ht="39" customHeight="1">
      <c r="A241" s="19" t="s">
        <v>337</v>
      </c>
      <c r="B241" s="89" t="s">
        <v>525</v>
      </c>
      <c r="C241" s="90">
        <v>200</v>
      </c>
      <c r="D241" s="41">
        <v>1200000</v>
      </c>
      <c r="E241" s="53"/>
      <c r="F241" s="53">
        <f>D241+E241</f>
        <v>1200000</v>
      </c>
    </row>
    <row r="242" spans="1:6" ht="27" customHeight="1">
      <c r="A242" s="25" t="s">
        <v>479</v>
      </c>
      <c r="B242" s="89" t="s">
        <v>480</v>
      </c>
      <c r="C242" s="90"/>
      <c r="D242" s="41">
        <f>D243</f>
        <v>795000</v>
      </c>
      <c r="E242" s="41">
        <f>E243</f>
        <v>-295000</v>
      </c>
      <c r="F242" s="41">
        <f>F243</f>
        <v>500000</v>
      </c>
    </row>
    <row r="243" spans="1:6" ht="39" customHeight="1">
      <c r="A243" s="19" t="s">
        <v>481</v>
      </c>
      <c r="B243" s="89" t="s">
        <v>485</v>
      </c>
      <c r="C243" s="90"/>
      <c r="D243" s="41">
        <f>D244+D245+D246</f>
        <v>795000</v>
      </c>
      <c r="E243" s="41">
        <f>E244+E245+E246</f>
        <v>-295000</v>
      </c>
      <c r="F243" s="41">
        <f>F244+F245+F246</f>
        <v>500000</v>
      </c>
    </row>
    <row r="244" spans="1:6" ht="39" customHeight="1">
      <c r="A244" s="19" t="s">
        <v>482</v>
      </c>
      <c r="B244" s="89" t="s">
        <v>526</v>
      </c>
      <c r="C244" s="90">
        <v>200</v>
      </c>
      <c r="D244" s="41">
        <v>470000</v>
      </c>
      <c r="E244" s="53">
        <v>-170000</v>
      </c>
      <c r="F244" s="53">
        <f>D244+E244</f>
        <v>300000</v>
      </c>
    </row>
    <row r="245" spans="1:6" ht="39" customHeight="1">
      <c r="A245" s="19" t="s">
        <v>483</v>
      </c>
      <c r="B245" s="89" t="s">
        <v>527</v>
      </c>
      <c r="C245" s="90">
        <v>200</v>
      </c>
      <c r="D245" s="41">
        <v>250000</v>
      </c>
      <c r="E245" s="53">
        <v>-125000</v>
      </c>
      <c r="F245" s="53">
        <f>D245+E245</f>
        <v>125000</v>
      </c>
    </row>
    <row r="246" spans="1:6" ht="39" customHeight="1">
      <c r="A246" s="19" t="s">
        <v>484</v>
      </c>
      <c r="B246" s="89" t="s">
        <v>528</v>
      </c>
      <c r="C246" s="90">
        <v>200</v>
      </c>
      <c r="D246" s="41">
        <v>75000</v>
      </c>
      <c r="E246" s="53"/>
      <c r="F246" s="53">
        <f>D246+E246</f>
        <v>75000</v>
      </c>
    </row>
    <row r="247" spans="1:6" ht="25.5" customHeight="1">
      <c r="A247" s="34" t="s">
        <v>338</v>
      </c>
      <c r="B247" s="23" t="s">
        <v>339</v>
      </c>
      <c r="C247" s="94"/>
      <c r="D247" s="92">
        <f>D248+D251</f>
        <v>50000</v>
      </c>
      <c r="E247" s="92">
        <f>E248+E251</f>
        <v>0</v>
      </c>
      <c r="F247" s="92">
        <f>F248+F251</f>
        <v>50000</v>
      </c>
    </row>
    <row r="248" spans="1:6" ht="29.25" customHeight="1">
      <c r="A248" s="25" t="s">
        <v>340</v>
      </c>
      <c r="B248" s="89" t="s">
        <v>341</v>
      </c>
      <c r="C248" s="90"/>
      <c r="D248" s="41">
        <f t="shared" ref="D248:F249" si="27">D249</f>
        <v>40000</v>
      </c>
      <c r="E248" s="41">
        <f t="shared" si="27"/>
        <v>0</v>
      </c>
      <c r="F248" s="41">
        <f t="shared" si="27"/>
        <v>40000</v>
      </c>
    </row>
    <row r="249" spans="1:6" ht="21" customHeight="1">
      <c r="A249" s="25" t="s">
        <v>342</v>
      </c>
      <c r="B249" s="89" t="s">
        <v>343</v>
      </c>
      <c r="C249" s="90"/>
      <c r="D249" s="41">
        <f>D250</f>
        <v>40000</v>
      </c>
      <c r="E249" s="41">
        <f t="shared" si="27"/>
        <v>0</v>
      </c>
      <c r="F249" s="41">
        <f t="shared" si="27"/>
        <v>40000</v>
      </c>
    </row>
    <row r="250" spans="1:6" ht="27" customHeight="1">
      <c r="A250" s="25" t="s">
        <v>344</v>
      </c>
      <c r="B250" s="89" t="s">
        <v>529</v>
      </c>
      <c r="C250" s="90">
        <v>200</v>
      </c>
      <c r="D250" s="41">
        <v>40000</v>
      </c>
      <c r="E250" s="53"/>
      <c r="F250" s="53">
        <f>D250+E250</f>
        <v>40000</v>
      </c>
    </row>
    <row r="251" spans="1:6" ht="27" customHeight="1">
      <c r="A251" s="25" t="s">
        <v>346</v>
      </c>
      <c r="B251" s="89" t="s">
        <v>345</v>
      </c>
      <c r="C251" s="90"/>
      <c r="D251" s="41">
        <f t="shared" ref="D251:F252" si="28">D252</f>
        <v>10000</v>
      </c>
      <c r="E251" s="41">
        <f t="shared" si="28"/>
        <v>0</v>
      </c>
      <c r="F251" s="41">
        <f t="shared" si="28"/>
        <v>10000</v>
      </c>
    </row>
    <row r="252" spans="1:6" ht="19.5" customHeight="1">
      <c r="A252" s="25" t="s">
        <v>347</v>
      </c>
      <c r="B252" s="89" t="s">
        <v>572</v>
      </c>
      <c r="C252" s="90"/>
      <c r="D252" s="41">
        <f>D253</f>
        <v>10000</v>
      </c>
      <c r="E252" s="41">
        <f t="shared" si="28"/>
        <v>0</v>
      </c>
      <c r="F252" s="41">
        <f t="shared" si="28"/>
        <v>10000</v>
      </c>
    </row>
    <row r="253" spans="1:6" ht="27" customHeight="1">
      <c r="A253" s="25" t="s">
        <v>348</v>
      </c>
      <c r="B253" s="89" t="s">
        <v>573</v>
      </c>
      <c r="C253" s="90">
        <v>200</v>
      </c>
      <c r="D253" s="41">
        <v>10000</v>
      </c>
      <c r="E253" s="53"/>
      <c r="F253" s="53">
        <f>D253+E253</f>
        <v>10000</v>
      </c>
    </row>
    <row r="254" spans="1:6" ht="19.5" customHeight="1">
      <c r="A254" s="22" t="s">
        <v>349</v>
      </c>
      <c r="B254" s="23" t="s">
        <v>350</v>
      </c>
      <c r="C254" s="94"/>
      <c r="D254" s="92">
        <f>D259+D255+D269+D263</f>
        <v>2962240.38</v>
      </c>
      <c r="E254" s="92">
        <f>E259+E255+E269+E263</f>
        <v>3663.35</v>
      </c>
      <c r="F254" s="92">
        <f>F259+F255+F269+F263</f>
        <v>2965903.73</v>
      </c>
    </row>
    <row r="255" spans="1:6" ht="24" customHeight="1">
      <c r="A255" s="19" t="s">
        <v>351</v>
      </c>
      <c r="B255" s="89" t="s">
        <v>353</v>
      </c>
      <c r="C255" s="90"/>
      <c r="D255" s="41">
        <f>D256</f>
        <v>1706000</v>
      </c>
      <c r="E255" s="41">
        <f>E256</f>
        <v>0</v>
      </c>
      <c r="F255" s="41">
        <f>F256</f>
        <v>1706000</v>
      </c>
    </row>
    <row r="256" spans="1:6" ht="27.75" customHeight="1">
      <c r="A256" s="19" t="s">
        <v>355</v>
      </c>
      <c r="B256" s="89" t="s">
        <v>354</v>
      </c>
      <c r="C256" s="90"/>
      <c r="D256" s="41">
        <f>D257+D258</f>
        <v>1706000</v>
      </c>
      <c r="E256" s="41">
        <f>E257+E258</f>
        <v>0</v>
      </c>
      <c r="F256" s="41">
        <f>F257+F258</f>
        <v>1706000</v>
      </c>
    </row>
    <row r="257" spans="1:6" ht="38.25" customHeight="1">
      <c r="A257" s="19" t="s">
        <v>356</v>
      </c>
      <c r="B257" s="89" t="s">
        <v>530</v>
      </c>
      <c r="C257" s="90">
        <v>200</v>
      </c>
      <c r="D257" s="41">
        <v>1606000</v>
      </c>
      <c r="E257" s="53"/>
      <c r="F257" s="53">
        <f>D257+E257</f>
        <v>1606000</v>
      </c>
    </row>
    <row r="258" spans="1:6" ht="40.5" customHeight="1">
      <c r="A258" s="25" t="s">
        <v>357</v>
      </c>
      <c r="B258" s="89" t="s">
        <v>601</v>
      </c>
      <c r="C258" s="90">
        <v>200</v>
      </c>
      <c r="D258" s="41">
        <v>100000</v>
      </c>
      <c r="E258" s="53"/>
      <c r="F258" s="53">
        <f>D258+E258</f>
        <v>100000</v>
      </c>
    </row>
    <row r="259" spans="1:6" ht="24" customHeight="1">
      <c r="A259" s="19" t="s">
        <v>358</v>
      </c>
      <c r="B259" s="89" t="s">
        <v>352</v>
      </c>
      <c r="C259" s="90"/>
      <c r="D259" s="41">
        <f>D260</f>
        <v>180000</v>
      </c>
      <c r="E259" s="41">
        <f>E260</f>
        <v>0</v>
      </c>
      <c r="F259" s="41">
        <f>F260</f>
        <v>180000</v>
      </c>
    </row>
    <row r="260" spans="1:6" ht="50.25" customHeight="1">
      <c r="A260" s="19" t="s">
        <v>360</v>
      </c>
      <c r="B260" s="89" t="s">
        <v>359</v>
      </c>
      <c r="C260" s="90"/>
      <c r="D260" s="41">
        <f>D261+D262</f>
        <v>180000</v>
      </c>
      <c r="E260" s="41">
        <f>E261+E262</f>
        <v>0</v>
      </c>
      <c r="F260" s="41">
        <f>F261+F262</f>
        <v>180000</v>
      </c>
    </row>
    <row r="261" spans="1:6" ht="40.5" customHeight="1">
      <c r="A261" s="19" t="s">
        <v>361</v>
      </c>
      <c r="B261" s="89" t="s">
        <v>531</v>
      </c>
      <c r="C261" s="90">
        <v>200</v>
      </c>
      <c r="D261" s="41">
        <v>30000</v>
      </c>
      <c r="E261" s="53"/>
      <c r="F261" s="53">
        <f>D261+E261</f>
        <v>30000</v>
      </c>
    </row>
    <row r="262" spans="1:6" ht="38.25" customHeight="1">
      <c r="A262" s="19" t="s">
        <v>143</v>
      </c>
      <c r="B262" s="89" t="s">
        <v>532</v>
      </c>
      <c r="C262" s="90">
        <v>200</v>
      </c>
      <c r="D262" s="41">
        <v>150000</v>
      </c>
      <c r="E262" s="53"/>
      <c r="F262" s="53">
        <f>D262+E262</f>
        <v>150000</v>
      </c>
    </row>
    <row r="263" spans="1:6" ht="25.5">
      <c r="A263" s="19" t="s">
        <v>486</v>
      </c>
      <c r="B263" s="89" t="s">
        <v>489</v>
      </c>
      <c r="C263" s="90"/>
      <c r="D263" s="41">
        <f>D264</f>
        <v>632240.38</v>
      </c>
      <c r="E263" s="41">
        <f>E264</f>
        <v>3663.35</v>
      </c>
      <c r="F263" s="41">
        <f>F264</f>
        <v>635903.73</v>
      </c>
    </row>
    <row r="264" spans="1:6" ht="27" customHeight="1">
      <c r="A264" s="19" t="s">
        <v>487</v>
      </c>
      <c r="B264" s="89" t="s">
        <v>490</v>
      </c>
      <c r="C264" s="90"/>
      <c r="D264" s="41">
        <f>D265+D267+D268+D266</f>
        <v>632240.38</v>
      </c>
      <c r="E264" s="41">
        <f>E265+E267+E268+E266</f>
        <v>3663.35</v>
      </c>
      <c r="F264" s="41">
        <f>F265+F267+F268+F266</f>
        <v>635903.73</v>
      </c>
    </row>
    <row r="265" spans="1:6" ht="38.25" customHeight="1">
      <c r="A265" s="19" t="s">
        <v>488</v>
      </c>
      <c r="B265" s="89" t="s">
        <v>533</v>
      </c>
      <c r="C265" s="90">
        <v>200</v>
      </c>
      <c r="D265" s="41">
        <v>130000</v>
      </c>
      <c r="E265" s="53"/>
      <c r="F265" s="53">
        <f>D265+E265</f>
        <v>130000</v>
      </c>
    </row>
    <row r="266" spans="1:6" ht="38.25" customHeight="1">
      <c r="A266" s="19" t="s">
        <v>587</v>
      </c>
      <c r="B266" s="89" t="s">
        <v>533</v>
      </c>
      <c r="C266" s="90">
        <v>600</v>
      </c>
      <c r="D266" s="41">
        <v>100000</v>
      </c>
      <c r="E266" s="53"/>
      <c r="F266" s="53">
        <f>D266+E266</f>
        <v>100000</v>
      </c>
    </row>
    <row r="267" spans="1:6" ht="64.5" customHeight="1">
      <c r="A267" s="19" t="s">
        <v>541</v>
      </c>
      <c r="B267" s="89" t="s">
        <v>537</v>
      </c>
      <c r="C267" s="90">
        <v>100</v>
      </c>
      <c r="D267" s="41">
        <v>362675</v>
      </c>
      <c r="E267" s="53">
        <v>3663.35</v>
      </c>
      <c r="F267" s="53">
        <f>D267+E267</f>
        <v>366338.35</v>
      </c>
    </row>
    <row r="268" spans="1:6" ht="40.5" customHeight="1">
      <c r="A268" s="19" t="s">
        <v>542</v>
      </c>
      <c r="B268" s="89" t="s">
        <v>537</v>
      </c>
      <c r="C268" s="90">
        <v>200</v>
      </c>
      <c r="D268" s="41">
        <v>39565.379999999997</v>
      </c>
      <c r="E268" s="53"/>
      <c r="F268" s="53">
        <f>D268+E268</f>
        <v>39565.379999999997</v>
      </c>
    </row>
    <row r="269" spans="1:6" ht="26.25" customHeight="1">
      <c r="A269" s="25" t="s">
        <v>494</v>
      </c>
      <c r="B269" s="89" t="s">
        <v>491</v>
      </c>
      <c r="C269" s="90"/>
      <c r="D269" s="41">
        <f>D270</f>
        <v>444000</v>
      </c>
      <c r="E269" s="41">
        <f>E270</f>
        <v>0</v>
      </c>
      <c r="F269" s="41">
        <f>F270</f>
        <v>444000</v>
      </c>
    </row>
    <row r="270" spans="1:6" ht="21.75" customHeight="1">
      <c r="A270" s="25" t="s">
        <v>495</v>
      </c>
      <c r="B270" s="89" t="s">
        <v>492</v>
      </c>
      <c r="C270" s="90"/>
      <c r="D270" s="41">
        <f>D271+D273+D272+D274</f>
        <v>444000</v>
      </c>
      <c r="E270" s="41">
        <f>E271+E273+E272+E274</f>
        <v>0</v>
      </c>
      <c r="F270" s="41">
        <f>F271+F273+F272+F274</f>
        <v>444000</v>
      </c>
    </row>
    <row r="271" spans="1:6" ht="39" customHeight="1">
      <c r="A271" s="19" t="s">
        <v>496</v>
      </c>
      <c r="B271" s="89" t="s">
        <v>534</v>
      </c>
      <c r="C271" s="90">
        <v>200</v>
      </c>
      <c r="D271" s="41">
        <v>102400</v>
      </c>
      <c r="E271" s="53"/>
      <c r="F271" s="53">
        <f>D271+E271</f>
        <v>102400</v>
      </c>
    </row>
    <row r="272" spans="1:6" ht="40.5" customHeight="1">
      <c r="A272" s="19" t="s">
        <v>588</v>
      </c>
      <c r="B272" s="89" t="s">
        <v>534</v>
      </c>
      <c r="C272" s="90">
        <v>600</v>
      </c>
      <c r="D272" s="41">
        <v>47000</v>
      </c>
      <c r="E272" s="53"/>
      <c r="F272" s="53">
        <f>D272+E272</f>
        <v>47000</v>
      </c>
    </row>
    <row r="273" spans="1:6" ht="35.25" customHeight="1">
      <c r="A273" s="19" t="s">
        <v>152</v>
      </c>
      <c r="B273" s="89" t="s">
        <v>535</v>
      </c>
      <c r="C273" s="90">
        <v>200</v>
      </c>
      <c r="D273" s="41">
        <v>203600</v>
      </c>
      <c r="E273" s="53"/>
      <c r="F273" s="53">
        <f>D273+E273</f>
        <v>203600</v>
      </c>
    </row>
    <row r="274" spans="1:6" ht="35.25" customHeight="1">
      <c r="A274" s="19" t="s">
        <v>589</v>
      </c>
      <c r="B274" s="89" t="s">
        <v>535</v>
      </c>
      <c r="C274" s="90">
        <v>600</v>
      </c>
      <c r="D274" s="41">
        <v>91000</v>
      </c>
      <c r="E274" s="53"/>
      <c r="F274" s="53">
        <f>D274+E274</f>
        <v>91000</v>
      </c>
    </row>
    <row r="275" spans="1:6" ht="25.5">
      <c r="A275" s="91" t="s">
        <v>238</v>
      </c>
      <c r="B275" s="28">
        <v>4000000000</v>
      </c>
      <c r="C275" s="90"/>
      <c r="D275" s="92">
        <f>D276+D279+D294+D312</f>
        <v>41840080.300000004</v>
      </c>
      <c r="E275" s="169">
        <f>E276+E279+E294+E312</f>
        <v>587101.80000000005</v>
      </c>
      <c r="F275" s="169">
        <f>F276+F279+F294+F312</f>
        <v>42427182.100000001</v>
      </c>
    </row>
    <row r="276" spans="1:6" ht="25.5">
      <c r="A276" s="91" t="s">
        <v>13</v>
      </c>
      <c r="B276" s="28">
        <v>4090000000</v>
      </c>
      <c r="C276" s="90"/>
      <c r="D276" s="92">
        <f>D277+D278</f>
        <v>670935</v>
      </c>
      <c r="E276" s="92">
        <f>E277+E278</f>
        <v>0</v>
      </c>
      <c r="F276" s="92">
        <f>F277+F278</f>
        <v>670935</v>
      </c>
    </row>
    <row r="277" spans="1:6" ht="51" customHeight="1">
      <c r="A277" s="93" t="s">
        <v>111</v>
      </c>
      <c r="B277" s="8">
        <v>4090000270</v>
      </c>
      <c r="C277" s="90">
        <v>100</v>
      </c>
      <c r="D277" s="41">
        <v>570249</v>
      </c>
      <c r="E277" s="53"/>
      <c r="F277" s="53">
        <f>D277+E277</f>
        <v>570249</v>
      </c>
    </row>
    <row r="278" spans="1:6" ht="27.75" customHeight="1">
      <c r="A278" s="93" t="s">
        <v>144</v>
      </c>
      <c r="B278" s="8">
        <v>4090000270</v>
      </c>
      <c r="C278" s="90">
        <v>200</v>
      </c>
      <c r="D278" s="41">
        <v>100686</v>
      </c>
      <c r="E278" s="53"/>
      <c r="F278" s="53">
        <f>D278+E278</f>
        <v>100686</v>
      </c>
    </row>
    <row r="279" spans="1:6" ht="27.75" customHeight="1">
      <c r="A279" s="35" t="s">
        <v>124</v>
      </c>
      <c r="B279" s="28">
        <v>4100000000</v>
      </c>
      <c r="C279" s="90"/>
      <c r="D279" s="92">
        <f>D280+D281+D282+D284+D288+D289+D291+D285+D286+D287+D292+D293+D283+D290</f>
        <v>26251015</v>
      </c>
      <c r="E279" s="239">
        <f t="shared" ref="E279:F279" si="29">E280+E281+E282+E284+E288+E289+E291+E285+E286+E287+E292+E293+E283+E290</f>
        <v>0</v>
      </c>
      <c r="F279" s="239">
        <f t="shared" si="29"/>
        <v>26251015</v>
      </c>
    </row>
    <row r="280" spans="1:6" ht="54.75" customHeight="1">
      <c r="A280" s="18" t="s">
        <v>112</v>
      </c>
      <c r="B280" s="8">
        <v>4190000250</v>
      </c>
      <c r="C280" s="90">
        <v>100</v>
      </c>
      <c r="D280" s="41">
        <v>1575776</v>
      </c>
      <c r="E280" s="53"/>
      <c r="F280" s="53">
        <f t="shared" ref="F280:F311" si="30">D280+E280</f>
        <v>1575776</v>
      </c>
    </row>
    <row r="281" spans="1:6" ht="51.75" customHeight="1">
      <c r="A281" s="93" t="s">
        <v>113</v>
      </c>
      <c r="B281" s="8">
        <v>4190000280</v>
      </c>
      <c r="C281" s="90">
        <v>100</v>
      </c>
      <c r="D281" s="41">
        <v>14665869</v>
      </c>
      <c r="E281" s="53"/>
      <c r="F281" s="53">
        <f t="shared" si="30"/>
        <v>14665869</v>
      </c>
    </row>
    <row r="282" spans="1:6" ht="25.5" customHeight="1">
      <c r="A282" s="93" t="s">
        <v>145</v>
      </c>
      <c r="B282" s="8">
        <v>4190000280</v>
      </c>
      <c r="C282" s="90">
        <v>200</v>
      </c>
      <c r="D282" s="41">
        <v>2265189</v>
      </c>
      <c r="E282" s="53"/>
      <c r="F282" s="53">
        <f t="shared" si="30"/>
        <v>2265189</v>
      </c>
    </row>
    <row r="283" spans="1:6" ht="25.5" customHeight="1">
      <c r="A283" s="148" t="s">
        <v>867</v>
      </c>
      <c r="B283" s="8">
        <v>4190000280</v>
      </c>
      <c r="C283" s="146">
        <v>300</v>
      </c>
      <c r="D283" s="145">
        <v>128630</v>
      </c>
      <c r="E283" s="147"/>
      <c r="F283" s="147">
        <f t="shared" si="30"/>
        <v>128630</v>
      </c>
    </row>
    <row r="284" spans="1:6" ht="25.5">
      <c r="A284" s="93" t="s">
        <v>114</v>
      </c>
      <c r="B284" s="8">
        <v>4190000280</v>
      </c>
      <c r="C284" s="90">
        <v>800</v>
      </c>
      <c r="D284" s="41">
        <v>25400</v>
      </c>
      <c r="E284" s="53"/>
      <c r="F284" s="53">
        <f t="shared" si="30"/>
        <v>25400</v>
      </c>
    </row>
    <row r="285" spans="1:6" ht="54.75" customHeight="1">
      <c r="A285" s="93" t="s">
        <v>125</v>
      </c>
      <c r="B285" s="89" t="s">
        <v>120</v>
      </c>
      <c r="C285" s="20" t="s">
        <v>7</v>
      </c>
      <c r="D285" s="41">
        <v>1768336</v>
      </c>
      <c r="E285" s="53"/>
      <c r="F285" s="53">
        <f t="shared" si="30"/>
        <v>1768336</v>
      </c>
    </row>
    <row r="286" spans="1:6" ht="39.75" customHeight="1">
      <c r="A286" s="93" t="s">
        <v>146</v>
      </c>
      <c r="B286" s="89" t="s">
        <v>120</v>
      </c>
      <c r="C286" s="20" t="s">
        <v>72</v>
      </c>
      <c r="D286" s="41">
        <v>159738</v>
      </c>
      <c r="E286" s="53"/>
      <c r="F286" s="53">
        <f t="shared" si="30"/>
        <v>159738</v>
      </c>
    </row>
    <row r="287" spans="1:6" ht="25.5">
      <c r="A287" s="93" t="s">
        <v>193</v>
      </c>
      <c r="B287" s="89" t="s">
        <v>120</v>
      </c>
      <c r="C287" s="20" t="s">
        <v>192</v>
      </c>
      <c r="D287" s="41">
        <v>2000</v>
      </c>
      <c r="E287" s="53"/>
      <c r="F287" s="53">
        <f t="shared" si="30"/>
        <v>2000</v>
      </c>
    </row>
    <row r="288" spans="1:6" ht="52.5" customHeight="1">
      <c r="A288" s="93" t="s">
        <v>115</v>
      </c>
      <c r="B288" s="8">
        <v>4190000290</v>
      </c>
      <c r="C288" s="90">
        <v>100</v>
      </c>
      <c r="D288" s="41">
        <v>3874837</v>
      </c>
      <c r="E288" s="53">
        <v>-8000</v>
      </c>
      <c r="F288" s="53">
        <f t="shared" si="30"/>
        <v>3866837</v>
      </c>
    </row>
    <row r="289" spans="1:6" ht="39.75" customHeight="1">
      <c r="A289" s="93" t="s">
        <v>147</v>
      </c>
      <c r="B289" s="8">
        <v>4190000290</v>
      </c>
      <c r="C289" s="90">
        <v>200</v>
      </c>
      <c r="D289" s="41">
        <v>213205</v>
      </c>
      <c r="E289" s="53"/>
      <c r="F289" s="53">
        <f t="shared" si="30"/>
        <v>213205</v>
      </c>
    </row>
    <row r="290" spans="1:6" ht="25.5" customHeight="1">
      <c r="A290" s="238" t="s">
        <v>948</v>
      </c>
      <c r="B290" s="8">
        <v>4190000290</v>
      </c>
      <c r="C290" s="236">
        <v>300</v>
      </c>
      <c r="D290" s="235"/>
      <c r="E290" s="237">
        <v>8000</v>
      </c>
      <c r="F290" s="237">
        <f t="shared" si="30"/>
        <v>8000</v>
      </c>
    </row>
    <row r="291" spans="1:6" ht="25.5" customHeight="1">
      <c r="A291" s="93" t="s">
        <v>116</v>
      </c>
      <c r="B291" s="8">
        <v>4190000290</v>
      </c>
      <c r="C291" s="90">
        <v>800</v>
      </c>
      <c r="D291" s="41">
        <v>2000</v>
      </c>
      <c r="E291" s="53"/>
      <c r="F291" s="53">
        <f t="shared" si="30"/>
        <v>2000</v>
      </c>
    </row>
    <row r="292" spans="1:6" ht="52.5" customHeight="1">
      <c r="A292" s="93" t="s">
        <v>194</v>
      </c>
      <c r="B292" s="8">
        <v>4190000370</v>
      </c>
      <c r="C292" s="90">
        <v>100</v>
      </c>
      <c r="D292" s="41">
        <v>1496343</v>
      </c>
      <c r="E292" s="53"/>
      <c r="F292" s="53">
        <f t="shared" si="30"/>
        <v>1496343</v>
      </c>
    </row>
    <row r="293" spans="1:6" ht="38.25">
      <c r="A293" s="93" t="s">
        <v>195</v>
      </c>
      <c r="B293" s="8">
        <v>4190000370</v>
      </c>
      <c r="C293" s="90">
        <v>200</v>
      </c>
      <c r="D293" s="41">
        <v>73692</v>
      </c>
      <c r="E293" s="53"/>
      <c r="F293" s="53">
        <f t="shared" si="30"/>
        <v>73692</v>
      </c>
    </row>
    <row r="294" spans="1:6" ht="18.75" customHeight="1">
      <c r="A294" s="35" t="s">
        <v>14</v>
      </c>
      <c r="B294" s="28">
        <v>4290000000</v>
      </c>
      <c r="C294" s="90"/>
      <c r="D294" s="218">
        <f>D295+D296+D297+D298+D300+D301+D302+D307+D308+D309+D305+D306+D299+D304+D310+D303</f>
        <v>14653021.17</v>
      </c>
      <c r="E294" s="218">
        <f>E295+E296+E297+E298+E300+E301+E302+E307+E308+E309+E305+E306+E299+E304+E310+E303+E311</f>
        <v>587101.80000000005</v>
      </c>
      <c r="F294" s="184">
        <f>F295+F296+F297+F298+F300+F301+F302+F307+F308+F309+F305+F306+F299+F304+F310+F303+F311</f>
        <v>15240122.970000001</v>
      </c>
    </row>
    <row r="295" spans="1:6" ht="25.5">
      <c r="A295" s="93" t="s">
        <v>117</v>
      </c>
      <c r="B295" s="8">
        <v>4290020090</v>
      </c>
      <c r="C295" s="90">
        <v>800</v>
      </c>
      <c r="D295" s="41">
        <v>1040357.98</v>
      </c>
      <c r="E295" s="53"/>
      <c r="F295" s="53">
        <f t="shared" si="30"/>
        <v>1040357.98</v>
      </c>
    </row>
    <row r="296" spans="1:6" ht="25.5">
      <c r="A296" s="93" t="s">
        <v>155</v>
      </c>
      <c r="B296" s="8">
        <v>4290020120</v>
      </c>
      <c r="C296" s="90">
        <v>800</v>
      </c>
      <c r="D296" s="41">
        <v>92617.5</v>
      </c>
      <c r="E296" s="53"/>
      <c r="F296" s="53">
        <f t="shared" si="30"/>
        <v>92617.5</v>
      </c>
    </row>
    <row r="297" spans="1:6" ht="38.25" customHeight="1">
      <c r="A297" s="93" t="s">
        <v>148</v>
      </c>
      <c r="B297" s="8">
        <v>4290020140</v>
      </c>
      <c r="C297" s="90">
        <v>200</v>
      </c>
      <c r="D297" s="41">
        <v>290500</v>
      </c>
      <c r="E297" s="53"/>
      <c r="F297" s="53">
        <f t="shared" si="30"/>
        <v>290500</v>
      </c>
    </row>
    <row r="298" spans="1:6" ht="38.25" customHeight="1">
      <c r="A298" s="93" t="s">
        <v>149</v>
      </c>
      <c r="B298" s="8">
        <v>4290020150</v>
      </c>
      <c r="C298" s="90">
        <v>200</v>
      </c>
      <c r="D298" s="41">
        <v>330000</v>
      </c>
      <c r="E298" s="53">
        <v>-230000</v>
      </c>
      <c r="F298" s="53">
        <f t="shared" si="30"/>
        <v>100000</v>
      </c>
    </row>
    <row r="299" spans="1:6" ht="53.25" customHeight="1">
      <c r="A299" s="93" t="s">
        <v>562</v>
      </c>
      <c r="B299" s="8">
        <v>4290008100</v>
      </c>
      <c r="C299" s="90">
        <v>500</v>
      </c>
      <c r="D299" s="41">
        <v>966300</v>
      </c>
      <c r="E299" s="53"/>
      <c r="F299" s="53">
        <f t="shared" si="30"/>
        <v>966300</v>
      </c>
    </row>
    <row r="300" spans="1:6" ht="53.25" customHeight="1">
      <c r="A300" s="93" t="s">
        <v>17</v>
      </c>
      <c r="B300" s="8">
        <v>4290000300</v>
      </c>
      <c r="C300" s="90">
        <v>100</v>
      </c>
      <c r="D300" s="41">
        <v>3560711</v>
      </c>
      <c r="E300" s="53"/>
      <c r="F300" s="53">
        <f t="shared" si="30"/>
        <v>3560711</v>
      </c>
    </row>
    <row r="301" spans="1:6" ht="39.75" customHeight="1">
      <c r="A301" s="108" t="s">
        <v>150</v>
      </c>
      <c r="B301" s="8">
        <v>4290000300</v>
      </c>
      <c r="C301" s="90">
        <v>200</v>
      </c>
      <c r="D301" s="41">
        <v>4506523</v>
      </c>
      <c r="E301" s="53">
        <v>-1500</v>
      </c>
      <c r="F301" s="53">
        <f t="shared" si="30"/>
        <v>4505023</v>
      </c>
    </row>
    <row r="302" spans="1:6" ht="37.5" customHeight="1">
      <c r="A302" s="93" t="s">
        <v>18</v>
      </c>
      <c r="B302" s="8">
        <v>4290000300</v>
      </c>
      <c r="C302" s="90">
        <v>800</v>
      </c>
      <c r="D302" s="41">
        <v>11746</v>
      </c>
      <c r="E302" s="53">
        <v>1500</v>
      </c>
      <c r="F302" s="53">
        <f t="shared" si="30"/>
        <v>13246</v>
      </c>
    </row>
    <row r="303" spans="1:6" ht="37.5" customHeight="1">
      <c r="A303" s="203" t="s">
        <v>923</v>
      </c>
      <c r="B303" s="8">
        <v>4290000470</v>
      </c>
      <c r="C303" s="201">
        <v>200</v>
      </c>
      <c r="D303" s="200">
        <v>50000</v>
      </c>
      <c r="E303" s="202"/>
      <c r="F303" s="202">
        <f t="shared" si="30"/>
        <v>50000</v>
      </c>
    </row>
    <row r="304" spans="1:6" ht="64.5" customHeight="1">
      <c r="A304" s="108" t="s">
        <v>651</v>
      </c>
      <c r="B304" s="8">
        <v>4290000990</v>
      </c>
      <c r="C304" s="106">
        <v>200</v>
      </c>
      <c r="D304" s="105">
        <v>100000</v>
      </c>
      <c r="E304" s="107"/>
      <c r="F304" s="107">
        <f t="shared" si="30"/>
        <v>100000</v>
      </c>
    </row>
    <row r="305" spans="1:6" ht="51.75" customHeight="1">
      <c r="A305" s="24" t="s">
        <v>245</v>
      </c>
      <c r="B305" s="89" t="s">
        <v>251</v>
      </c>
      <c r="C305" s="90">
        <v>100</v>
      </c>
      <c r="D305" s="41">
        <v>359278</v>
      </c>
      <c r="E305" s="53"/>
      <c r="F305" s="53">
        <f t="shared" si="30"/>
        <v>359278</v>
      </c>
    </row>
    <row r="306" spans="1:6" ht="51.75" customHeight="1">
      <c r="A306" s="24" t="s">
        <v>246</v>
      </c>
      <c r="B306" s="89" t="s">
        <v>252</v>
      </c>
      <c r="C306" s="90">
        <v>100</v>
      </c>
      <c r="D306" s="41">
        <v>500528</v>
      </c>
      <c r="E306" s="53"/>
      <c r="F306" s="53">
        <f t="shared" si="30"/>
        <v>500528</v>
      </c>
    </row>
    <row r="307" spans="1:6" ht="27.75" customHeight="1">
      <c r="A307" s="31" t="s">
        <v>163</v>
      </c>
      <c r="B307" s="36">
        <v>4290020180</v>
      </c>
      <c r="C307" s="36">
        <v>200</v>
      </c>
      <c r="D307" s="95">
        <v>609000</v>
      </c>
      <c r="E307" s="53"/>
      <c r="F307" s="53">
        <f t="shared" si="30"/>
        <v>609000</v>
      </c>
    </row>
    <row r="308" spans="1:6" ht="26.25" customHeight="1">
      <c r="A308" s="18" t="s">
        <v>118</v>
      </c>
      <c r="B308" s="8">
        <v>4290007010</v>
      </c>
      <c r="C308" s="90">
        <v>300</v>
      </c>
      <c r="D308" s="41">
        <v>1516400</v>
      </c>
      <c r="E308" s="53"/>
      <c r="F308" s="53">
        <f t="shared" si="30"/>
        <v>1516400</v>
      </c>
    </row>
    <row r="309" spans="1:6" ht="51.75" customHeight="1">
      <c r="A309" s="18" t="s">
        <v>158</v>
      </c>
      <c r="B309" s="8">
        <v>4290007030</v>
      </c>
      <c r="C309" s="90">
        <v>300</v>
      </c>
      <c r="D309" s="41">
        <v>10000</v>
      </c>
      <c r="E309" s="53"/>
      <c r="F309" s="53">
        <f t="shared" si="30"/>
        <v>10000</v>
      </c>
    </row>
    <row r="310" spans="1:6" ht="42.75" customHeight="1">
      <c r="A310" s="26" t="s">
        <v>917</v>
      </c>
      <c r="B310" s="8">
        <v>4290008150</v>
      </c>
      <c r="C310" s="191">
        <v>500</v>
      </c>
      <c r="D310" s="181">
        <v>709059.69</v>
      </c>
      <c r="E310" s="183">
        <v>35901.800000000003</v>
      </c>
      <c r="F310" s="183">
        <f t="shared" si="30"/>
        <v>744961.49</v>
      </c>
    </row>
    <row r="311" spans="1:6" ht="53.25" customHeight="1">
      <c r="A311" s="26" t="s">
        <v>939</v>
      </c>
      <c r="B311" s="8">
        <v>4290055490</v>
      </c>
      <c r="C311" s="191">
        <v>100</v>
      </c>
      <c r="D311" s="222">
        <v>0</v>
      </c>
      <c r="E311" s="224">
        <v>781200</v>
      </c>
      <c r="F311" s="224">
        <f t="shared" si="30"/>
        <v>781200</v>
      </c>
    </row>
    <row r="312" spans="1:6" ht="30.75" customHeight="1">
      <c r="A312" s="35" t="s">
        <v>15</v>
      </c>
      <c r="B312" s="28">
        <v>4300000000</v>
      </c>
      <c r="C312" s="90"/>
      <c r="D312" s="92">
        <f>D313</f>
        <v>265109.13</v>
      </c>
      <c r="E312" s="169">
        <f>E313</f>
        <v>0</v>
      </c>
      <c r="F312" s="169">
        <f>F313</f>
        <v>265109.13</v>
      </c>
    </row>
    <row r="313" spans="1:6" ht="21.75" customHeight="1">
      <c r="A313" s="18" t="s">
        <v>14</v>
      </c>
      <c r="B313" s="8">
        <v>4390000000</v>
      </c>
      <c r="C313" s="90"/>
      <c r="D313" s="41">
        <f>D314+D315+D316</f>
        <v>265109.13</v>
      </c>
      <c r="E313" s="168">
        <f>E314+E315+E316</f>
        <v>0</v>
      </c>
      <c r="F313" s="168">
        <f>F314+F315+F316</f>
        <v>265109.13</v>
      </c>
    </row>
    <row r="314" spans="1:6" ht="39" customHeight="1">
      <c r="A314" s="93" t="s">
        <v>151</v>
      </c>
      <c r="B314" s="8">
        <v>4390080350</v>
      </c>
      <c r="C314" s="90">
        <v>200</v>
      </c>
      <c r="D314" s="41">
        <v>6268.8</v>
      </c>
      <c r="E314" s="53"/>
      <c r="F314" s="53">
        <f>D314+E314</f>
        <v>6268.8</v>
      </c>
    </row>
    <row r="315" spans="1:6" ht="64.5" customHeight="1">
      <c r="A315" s="24" t="s">
        <v>543</v>
      </c>
      <c r="B315" s="8">
        <v>4390080370</v>
      </c>
      <c r="C315" s="90">
        <v>200</v>
      </c>
      <c r="D315" s="41">
        <v>30703.33</v>
      </c>
      <c r="E315" s="53"/>
      <c r="F315" s="53">
        <f>D315+E315</f>
        <v>30703.33</v>
      </c>
    </row>
    <row r="316" spans="1:6" ht="78.75" customHeight="1">
      <c r="A316" s="24" t="s">
        <v>262</v>
      </c>
      <c r="B316" s="8">
        <v>4390082400</v>
      </c>
      <c r="C316" s="90">
        <v>200</v>
      </c>
      <c r="D316" s="41">
        <v>228137</v>
      </c>
      <c r="E316" s="53"/>
      <c r="F316" s="53">
        <f>D316+E316</f>
        <v>228137</v>
      </c>
    </row>
    <row r="317" spans="1:6" ht="27" customHeight="1">
      <c r="A317" s="37" t="s">
        <v>617</v>
      </c>
      <c r="B317" s="8">
        <v>4500000000</v>
      </c>
      <c r="C317" s="90"/>
      <c r="D317" s="92">
        <f t="shared" ref="D317:F318" si="31">D318</f>
        <v>158116</v>
      </c>
      <c r="E317" s="92">
        <f t="shared" si="31"/>
        <v>0</v>
      </c>
      <c r="F317" s="92">
        <f t="shared" si="31"/>
        <v>158116</v>
      </c>
    </row>
    <row r="318" spans="1:6" ht="20.25" customHeight="1">
      <c r="A318" s="32" t="s">
        <v>14</v>
      </c>
      <c r="B318" s="8">
        <v>4590000000</v>
      </c>
      <c r="C318" s="90"/>
      <c r="D318" s="41">
        <f>D319</f>
        <v>158116</v>
      </c>
      <c r="E318" s="41">
        <f t="shared" si="31"/>
        <v>0</v>
      </c>
      <c r="F318" s="41">
        <f t="shared" si="31"/>
        <v>158116</v>
      </c>
    </row>
    <row r="319" spans="1:6" ht="29.25" customHeight="1">
      <c r="A319" s="25" t="s">
        <v>618</v>
      </c>
      <c r="B319" s="8">
        <v>4590054690</v>
      </c>
      <c r="C319" s="90">
        <v>200</v>
      </c>
      <c r="D319" s="41">
        <v>158116</v>
      </c>
      <c r="E319" s="53"/>
      <c r="F319" s="53">
        <f>D319+E319</f>
        <v>158116</v>
      </c>
    </row>
    <row r="320" spans="1:6" ht="12.75">
      <c r="A320" s="91" t="s">
        <v>16</v>
      </c>
      <c r="B320" s="8"/>
      <c r="C320" s="90"/>
      <c r="D320" s="77">
        <f>D18+D112+D142+D150+D156+D166+D170+D188+D227+D236+D247+D254+D275+D317</f>
        <v>263475021.90000004</v>
      </c>
      <c r="E320" s="77">
        <f>E18+E112+E142+E150+E156+E166+E170+E188+E227+E236+E247+E254+E275+E317</f>
        <v>2237765.1500000004</v>
      </c>
      <c r="F320" s="77">
        <f>F18+F112+F142+F150+F156+F166+F170+F188+F227+F236+F247+F254+F275+F317</f>
        <v>265712787.05000001</v>
      </c>
    </row>
  </sheetData>
  <mergeCells count="21">
    <mergeCell ref="A47:A48"/>
    <mergeCell ref="B47:B48"/>
    <mergeCell ref="C47:C48"/>
    <mergeCell ref="D47:D48"/>
    <mergeCell ref="B8:F8"/>
    <mergeCell ref="B9:F9"/>
    <mergeCell ref="A10:F10"/>
    <mergeCell ref="A16:F16"/>
    <mergeCell ref="E47:E48"/>
    <mergeCell ref="F47:F48"/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</mergeCells>
  <pageMargins left="0.70866141732283472" right="0.31496062992125984" top="0.74803149606299213" bottom="0.74803149606299213" header="0.31496062992125984" footer="0.31496062992125984"/>
  <pageSetup paperSize="9" scale="66" orientation="portrait" r:id="rId1"/>
  <rowBreaks count="10" manualBreakCount="10">
    <brk id="39" max="5" man="1"/>
    <brk id="64" max="5" man="1"/>
    <brk id="84" max="5" man="1"/>
    <brk id="106" max="5" man="1"/>
    <brk id="134" max="5" man="1"/>
    <brk id="165" max="5" man="1"/>
    <brk id="195" max="5" man="1"/>
    <brk id="231" max="5" man="1"/>
    <brk id="265" max="5" man="1"/>
    <brk id="2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05" zoomScaleSheetLayoutView="105" workbookViewId="0">
      <selection activeCell="D40" sqref="D40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74" customWidth="1"/>
    <col min="5" max="5" width="16.140625" customWidth="1"/>
  </cols>
  <sheetData>
    <row r="1" spans="1:5" ht="15.75">
      <c r="A1" s="51"/>
      <c r="B1" s="249" t="s">
        <v>230</v>
      </c>
      <c r="C1" s="249"/>
      <c r="D1" s="249"/>
      <c r="E1" s="249"/>
    </row>
    <row r="2" spans="1:5" ht="15.75" customHeight="1">
      <c r="A2" s="51"/>
      <c r="B2" s="249" t="s">
        <v>0</v>
      </c>
      <c r="C2" s="249"/>
      <c r="D2" s="249"/>
      <c r="E2" s="249"/>
    </row>
    <row r="3" spans="1:5" ht="15.75">
      <c r="A3" s="51"/>
      <c r="B3" s="250" t="s">
        <v>198</v>
      </c>
      <c r="C3" s="250"/>
      <c r="D3" s="250"/>
      <c r="E3" s="250"/>
    </row>
    <row r="4" spans="1:5" ht="15.75" customHeight="1">
      <c r="A4" s="249" t="s">
        <v>2</v>
      </c>
      <c r="B4" s="249"/>
      <c r="C4" s="249"/>
      <c r="D4" s="249"/>
      <c r="E4" s="249"/>
    </row>
    <row r="5" spans="1:5" ht="15.75" customHeight="1">
      <c r="A5" s="249" t="s">
        <v>945</v>
      </c>
      <c r="B5" s="249"/>
      <c r="C5" s="249"/>
      <c r="D5" s="249"/>
      <c r="E5" s="249"/>
    </row>
    <row r="6" spans="1:5" ht="15.75">
      <c r="B6" s="249" t="s">
        <v>160</v>
      </c>
      <c r="C6" s="249"/>
      <c r="D6" s="249"/>
      <c r="E6" s="249"/>
    </row>
    <row r="7" spans="1:5" ht="15.75" customHeight="1">
      <c r="B7" s="249" t="s">
        <v>0</v>
      </c>
      <c r="C7" s="249"/>
      <c r="D7" s="249"/>
      <c r="E7" s="249"/>
    </row>
    <row r="8" spans="1:5" ht="15.75">
      <c r="B8" s="249" t="s">
        <v>1</v>
      </c>
      <c r="C8" s="249"/>
      <c r="D8" s="249"/>
      <c r="E8" s="249"/>
    </row>
    <row r="9" spans="1:5" ht="15.75" customHeight="1">
      <c r="B9" s="249" t="s">
        <v>2</v>
      </c>
      <c r="C9" s="249"/>
      <c r="D9" s="249"/>
      <c r="E9" s="249"/>
    </row>
    <row r="10" spans="1:5" ht="18.75" customHeight="1">
      <c r="A10" s="1"/>
      <c r="B10" s="249" t="s">
        <v>708</v>
      </c>
      <c r="C10" s="249"/>
      <c r="D10" s="249"/>
      <c r="E10" s="249"/>
    </row>
    <row r="11" spans="1:5" ht="10.5" customHeight="1">
      <c r="A11" s="1"/>
      <c r="B11" s="17"/>
    </row>
    <row r="12" spans="1:5" ht="15" customHeight="1">
      <c r="A12" s="251" t="s">
        <v>21</v>
      </c>
      <c r="B12" s="251"/>
      <c r="C12" s="251"/>
      <c r="D12" s="251"/>
      <c r="E12" s="251"/>
    </row>
    <row r="13" spans="1:5" ht="31.5" customHeight="1">
      <c r="A13" s="251" t="s">
        <v>539</v>
      </c>
      <c r="B13" s="251"/>
      <c r="C13" s="251"/>
      <c r="D13" s="251"/>
      <c r="E13" s="251"/>
    </row>
    <row r="14" spans="1:5" ht="14.25" customHeight="1">
      <c r="A14" s="167"/>
      <c r="B14" s="167"/>
      <c r="C14" s="167"/>
      <c r="D14" s="167"/>
      <c r="E14" s="167"/>
    </row>
    <row r="15" spans="1:5" ht="17.25" customHeight="1">
      <c r="A15" s="282" t="s">
        <v>233</v>
      </c>
      <c r="B15" s="282"/>
      <c r="C15" s="282"/>
      <c r="D15" s="282"/>
      <c r="E15" s="282"/>
    </row>
    <row r="16" spans="1:5" ht="54" customHeight="1">
      <c r="A16" s="4"/>
      <c r="B16" s="3" t="s">
        <v>3</v>
      </c>
      <c r="C16" s="69" t="s">
        <v>605</v>
      </c>
      <c r="D16" s="72" t="s">
        <v>602</v>
      </c>
      <c r="E16" s="69" t="s">
        <v>604</v>
      </c>
    </row>
    <row r="17" spans="1:5">
      <c r="A17" s="58" t="s">
        <v>41</v>
      </c>
      <c r="B17" s="27" t="s">
        <v>22</v>
      </c>
      <c r="C17" s="40">
        <f>C18+C19+C21+C22+C23+C24+C25</f>
        <v>30288941.66</v>
      </c>
      <c r="D17" s="71">
        <f>D18+D19+D21+D22+D23+D24+D25</f>
        <v>184863.34999999998</v>
      </c>
      <c r="E17" s="71">
        <f>E18+E19+E21+E22+E23+E24+E25</f>
        <v>30473805.010000002</v>
      </c>
    </row>
    <row r="18" spans="1:5" s="2" customFormat="1" ht="27.75" customHeight="1">
      <c r="A18" s="59" t="s">
        <v>77</v>
      </c>
      <c r="B18" s="9" t="s">
        <v>78</v>
      </c>
      <c r="C18" s="53">
        <v>1575776</v>
      </c>
      <c r="D18" s="43">
        <v>781200</v>
      </c>
      <c r="E18" s="230">
        <f>C18+D18</f>
        <v>2356976</v>
      </c>
    </row>
    <row r="19" spans="1:5" ht="39.75" customHeight="1">
      <c r="A19" s="281" t="s">
        <v>42</v>
      </c>
      <c r="B19" s="280" t="s">
        <v>180</v>
      </c>
      <c r="C19" s="53">
        <v>670935</v>
      </c>
      <c r="D19" s="75"/>
      <c r="E19" s="44">
        <f t="shared" ref="E19:E25" si="0">C19+D19</f>
        <v>670935</v>
      </c>
    </row>
    <row r="20" spans="1:5" ht="15" hidden="1" customHeight="1">
      <c r="A20" s="281"/>
      <c r="B20" s="280"/>
      <c r="C20" s="53"/>
      <c r="D20" s="75"/>
      <c r="E20" s="44">
        <f t="shared" si="0"/>
        <v>0</v>
      </c>
    </row>
    <row r="21" spans="1:5" ht="42" customHeight="1">
      <c r="A21" s="61" t="s">
        <v>43</v>
      </c>
      <c r="B21" s="62" t="s">
        <v>181</v>
      </c>
      <c r="C21" s="63">
        <v>17487328.379999999</v>
      </c>
      <c r="D21" s="44">
        <v>3663.35</v>
      </c>
      <c r="E21" s="44">
        <f t="shared" si="0"/>
        <v>17490991.73</v>
      </c>
    </row>
    <row r="22" spans="1:5">
      <c r="A22" s="59" t="s">
        <v>75</v>
      </c>
      <c r="B22" s="9" t="s">
        <v>76</v>
      </c>
      <c r="C22" s="53">
        <v>0</v>
      </c>
      <c r="D22" s="43"/>
      <c r="E22" s="44">
        <f t="shared" si="0"/>
        <v>0</v>
      </c>
    </row>
    <row r="23" spans="1:5" ht="38.25" customHeight="1">
      <c r="A23" s="59" t="s">
        <v>44</v>
      </c>
      <c r="B23" s="9" t="s">
        <v>23</v>
      </c>
      <c r="C23" s="53">
        <v>4090042</v>
      </c>
      <c r="D23" s="75"/>
      <c r="E23" s="44">
        <f t="shared" si="0"/>
        <v>4090042</v>
      </c>
    </row>
    <row r="24" spans="1:5">
      <c r="A24" s="59" t="s">
        <v>45</v>
      </c>
      <c r="B24" s="9" t="s">
        <v>24</v>
      </c>
      <c r="C24" s="41">
        <v>1040357.98</v>
      </c>
      <c r="D24" s="75"/>
      <c r="E24" s="44">
        <f t="shared" si="0"/>
        <v>1040357.98</v>
      </c>
    </row>
    <row r="25" spans="1:5">
      <c r="A25" s="59" t="s">
        <v>46</v>
      </c>
      <c r="B25" s="9" t="s">
        <v>25</v>
      </c>
      <c r="C25" s="60">
        <v>5424502.2999999998</v>
      </c>
      <c r="D25" s="43">
        <v>-600000</v>
      </c>
      <c r="E25" s="44">
        <f t="shared" si="0"/>
        <v>4824502.3</v>
      </c>
    </row>
    <row r="26" spans="1:5" ht="16.5" customHeight="1">
      <c r="A26" s="284" t="s">
        <v>47</v>
      </c>
      <c r="B26" s="285" t="s">
        <v>26</v>
      </c>
      <c r="C26" s="283">
        <f>C28</f>
        <v>10235086</v>
      </c>
      <c r="D26" s="283">
        <f>D28</f>
        <v>-230000</v>
      </c>
      <c r="E26" s="283">
        <f>E28</f>
        <v>10005086</v>
      </c>
    </row>
    <row r="27" spans="1:5" ht="15" hidden="1" customHeight="1">
      <c r="A27" s="284"/>
      <c r="B27" s="285"/>
      <c r="C27" s="283"/>
      <c r="D27" s="283"/>
      <c r="E27" s="283"/>
    </row>
    <row r="28" spans="1:5" ht="29.25" customHeight="1">
      <c r="A28" s="59" t="s">
        <v>48</v>
      </c>
      <c r="B28" s="280" t="s">
        <v>27</v>
      </c>
      <c r="C28" s="53">
        <v>10235086</v>
      </c>
      <c r="D28" s="44">
        <v>-230000</v>
      </c>
      <c r="E28" s="44">
        <f>C28+D28</f>
        <v>10005086</v>
      </c>
    </row>
    <row r="29" spans="1:5" ht="15" hidden="1" customHeight="1">
      <c r="A29" s="59"/>
      <c r="B29" s="280"/>
      <c r="C29" s="60"/>
      <c r="D29" s="75"/>
      <c r="E29" s="57"/>
    </row>
    <row r="30" spans="1:5" ht="14.25" customHeight="1">
      <c r="A30" s="58" t="s">
        <v>49</v>
      </c>
      <c r="B30" s="27" t="s">
        <v>28</v>
      </c>
      <c r="C30" s="40">
        <f>C31+C32+C33</f>
        <v>15051012.17</v>
      </c>
      <c r="D30" s="71">
        <f>D31+D32+D33</f>
        <v>-295000</v>
      </c>
      <c r="E30" s="71">
        <f>E31+E32+E33</f>
        <v>14756012.17</v>
      </c>
    </row>
    <row r="31" spans="1:5">
      <c r="A31" s="59" t="s">
        <v>50</v>
      </c>
      <c r="B31" s="9" t="s">
        <v>29</v>
      </c>
      <c r="C31" s="60">
        <v>258840.33</v>
      </c>
      <c r="D31" s="44"/>
      <c r="E31" s="44">
        <f>C31+D31</f>
        <v>258840.33</v>
      </c>
    </row>
    <row r="32" spans="1:5">
      <c r="A32" s="59" t="s">
        <v>51</v>
      </c>
      <c r="B32" s="9" t="s">
        <v>30</v>
      </c>
      <c r="C32" s="60">
        <v>12958171.84</v>
      </c>
      <c r="D32" s="44"/>
      <c r="E32" s="44">
        <f>C32+D32</f>
        <v>12958171.84</v>
      </c>
    </row>
    <row r="33" spans="1:5">
      <c r="A33" s="59" t="s">
        <v>52</v>
      </c>
      <c r="B33" s="9" t="s">
        <v>31</v>
      </c>
      <c r="C33" s="60">
        <v>1834000</v>
      </c>
      <c r="D33" s="44">
        <v>-295000</v>
      </c>
      <c r="E33" s="44">
        <f>C33+D33</f>
        <v>1539000</v>
      </c>
    </row>
    <row r="34" spans="1:5">
      <c r="A34" s="58" t="s">
        <v>183</v>
      </c>
      <c r="B34" s="27" t="s">
        <v>182</v>
      </c>
      <c r="C34" s="40">
        <f>C35+C36+C37</f>
        <v>33557834.549999997</v>
      </c>
      <c r="D34" s="71">
        <f>D35+D36+D37</f>
        <v>2577901.7999999998</v>
      </c>
      <c r="E34" s="71">
        <f>E35+E36+E37</f>
        <v>36135736.350000001</v>
      </c>
    </row>
    <row r="35" spans="1:5">
      <c r="A35" s="59" t="s">
        <v>178</v>
      </c>
      <c r="B35" s="9" t="s">
        <v>184</v>
      </c>
      <c r="C35" s="64">
        <v>2583100</v>
      </c>
      <c r="D35" s="43">
        <v>122000</v>
      </c>
      <c r="E35" s="44">
        <f>C35+D35</f>
        <v>2705100</v>
      </c>
    </row>
    <row r="36" spans="1:5">
      <c r="A36" s="59" t="s">
        <v>177</v>
      </c>
      <c r="B36" s="9" t="s">
        <v>185</v>
      </c>
      <c r="C36" s="60">
        <v>26300574.859999999</v>
      </c>
      <c r="D36" s="43">
        <v>2420000</v>
      </c>
      <c r="E36" s="44">
        <f>C36+D36</f>
        <v>28720574.859999999</v>
      </c>
    </row>
    <row r="37" spans="1:5">
      <c r="A37" s="59" t="s">
        <v>179</v>
      </c>
      <c r="B37" s="9" t="s">
        <v>186</v>
      </c>
      <c r="C37" s="60">
        <v>4674159.6900000004</v>
      </c>
      <c r="D37" s="43">
        <v>35901.800000000003</v>
      </c>
      <c r="E37" s="44">
        <f>C37+D37</f>
        <v>4710061.49</v>
      </c>
    </row>
    <row r="38" spans="1:5">
      <c r="A38" s="58" t="s">
        <v>53</v>
      </c>
      <c r="B38" s="22" t="s">
        <v>71</v>
      </c>
      <c r="C38" s="40">
        <f>C39+C40+C42+C43+C41</f>
        <v>158497974.88999999</v>
      </c>
      <c r="D38" s="71">
        <f>D39+D40+D42+D43+D41</f>
        <v>0</v>
      </c>
      <c r="E38" s="71">
        <f>E39+E40+E42+E43+E41</f>
        <v>158497974.88999999</v>
      </c>
    </row>
    <row r="39" spans="1:5">
      <c r="A39" s="59" t="s">
        <v>54</v>
      </c>
      <c r="B39" s="25" t="s">
        <v>32</v>
      </c>
      <c r="C39" s="60">
        <v>20862487.91</v>
      </c>
      <c r="D39" s="44"/>
      <c r="E39" s="44">
        <f>C39+D39</f>
        <v>20862487.91</v>
      </c>
    </row>
    <row r="40" spans="1:5">
      <c r="A40" s="59" t="s">
        <v>55</v>
      </c>
      <c r="B40" s="25" t="s">
        <v>33</v>
      </c>
      <c r="C40" s="60">
        <v>114724434.16</v>
      </c>
      <c r="D40" s="43"/>
      <c r="E40" s="44">
        <f>C40+D40</f>
        <v>114724434.16</v>
      </c>
    </row>
    <row r="41" spans="1:5">
      <c r="A41" s="59" t="s">
        <v>190</v>
      </c>
      <c r="B41" s="25" t="s">
        <v>191</v>
      </c>
      <c r="C41" s="60">
        <v>7783934.6900000004</v>
      </c>
      <c r="D41" s="43"/>
      <c r="E41" s="44">
        <f>C41+D41</f>
        <v>7783934.6900000004</v>
      </c>
    </row>
    <row r="42" spans="1:5">
      <c r="A42" s="59" t="s">
        <v>56</v>
      </c>
      <c r="B42" s="25" t="s">
        <v>161</v>
      </c>
      <c r="C42" s="60">
        <v>1076890</v>
      </c>
      <c r="D42" s="43"/>
      <c r="E42" s="44">
        <f>C42+D42</f>
        <v>1076890</v>
      </c>
    </row>
    <row r="43" spans="1:5">
      <c r="A43" s="59" t="s">
        <v>57</v>
      </c>
      <c r="B43" s="25" t="s">
        <v>34</v>
      </c>
      <c r="C43" s="60">
        <v>14050228.130000001</v>
      </c>
      <c r="D43" s="43"/>
      <c r="E43" s="44">
        <f>C43+D43</f>
        <v>14050228.130000001</v>
      </c>
    </row>
    <row r="44" spans="1:5">
      <c r="A44" s="58" t="s">
        <v>58</v>
      </c>
      <c r="B44" s="22" t="s">
        <v>130</v>
      </c>
      <c r="C44" s="40">
        <f>C45+C46</f>
        <v>13345243</v>
      </c>
      <c r="D44" s="71">
        <f>D45+D46</f>
        <v>0</v>
      </c>
      <c r="E44" s="71">
        <f>E45+E46</f>
        <v>13345243</v>
      </c>
    </row>
    <row r="45" spans="1:5">
      <c r="A45" s="59" t="s">
        <v>59</v>
      </c>
      <c r="B45" s="25" t="s">
        <v>35</v>
      </c>
      <c r="C45" s="60">
        <v>11415169</v>
      </c>
      <c r="D45" s="43"/>
      <c r="E45" s="44">
        <f>C45+D45</f>
        <v>11415169</v>
      </c>
    </row>
    <row r="46" spans="1:5">
      <c r="A46" s="59" t="s">
        <v>128</v>
      </c>
      <c r="B46" s="25" t="s">
        <v>129</v>
      </c>
      <c r="C46" s="60">
        <v>1930074</v>
      </c>
      <c r="D46" s="43"/>
      <c r="E46" s="44">
        <f>C46+D46</f>
        <v>1930074</v>
      </c>
    </row>
    <row r="47" spans="1:5">
      <c r="A47" s="58" t="s">
        <v>60</v>
      </c>
      <c r="B47" s="22" t="s">
        <v>36</v>
      </c>
      <c r="C47" s="40">
        <f>C48+C50+C49</f>
        <v>1968929.63</v>
      </c>
      <c r="D47" s="71">
        <f>D48+D50+D49</f>
        <v>0</v>
      </c>
      <c r="E47" s="71">
        <f>E48+E50+E49</f>
        <v>1968929.63</v>
      </c>
    </row>
    <row r="48" spans="1:5">
      <c r="A48" s="59" t="s">
        <v>61</v>
      </c>
      <c r="B48" s="25" t="s">
        <v>37</v>
      </c>
      <c r="C48" s="60">
        <v>1516400</v>
      </c>
      <c r="D48" s="43"/>
      <c r="E48" s="44">
        <f>C48+D48</f>
        <v>1516400</v>
      </c>
    </row>
    <row r="49" spans="1:5">
      <c r="A49" s="59" t="s">
        <v>156</v>
      </c>
      <c r="B49" s="25" t="s">
        <v>157</v>
      </c>
      <c r="C49" s="60">
        <v>0</v>
      </c>
      <c r="D49" s="43"/>
      <c r="E49" s="44">
        <f>C49+D49</f>
        <v>0</v>
      </c>
    </row>
    <row r="50" spans="1:5">
      <c r="A50" s="59" t="s">
        <v>62</v>
      </c>
      <c r="B50" s="25" t="s">
        <v>38</v>
      </c>
      <c r="C50" s="60">
        <v>452529.63</v>
      </c>
      <c r="D50" s="43"/>
      <c r="E50" s="44">
        <f>C50+D50</f>
        <v>452529.63</v>
      </c>
    </row>
    <row r="51" spans="1:5">
      <c r="A51" s="58" t="s">
        <v>63</v>
      </c>
      <c r="B51" s="22" t="s">
        <v>39</v>
      </c>
      <c r="C51" s="65">
        <f>C52+C53</f>
        <v>530000</v>
      </c>
      <c r="D51" s="65">
        <f>D52+D53</f>
        <v>0</v>
      </c>
      <c r="E51" s="65">
        <f>E52+E53</f>
        <v>530000</v>
      </c>
    </row>
    <row r="52" spans="1:5">
      <c r="A52" s="59" t="s">
        <v>241</v>
      </c>
      <c r="B52" s="25" t="s">
        <v>243</v>
      </c>
      <c r="C52" s="60">
        <v>330000</v>
      </c>
      <c r="D52" s="43"/>
      <c r="E52" s="44">
        <f>C52+D52</f>
        <v>330000</v>
      </c>
    </row>
    <row r="53" spans="1:5">
      <c r="A53" s="59" t="s">
        <v>256</v>
      </c>
      <c r="B53" s="25" t="s">
        <v>257</v>
      </c>
      <c r="C53" s="60">
        <v>200000</v>
      </c>
      <c r="D53" s="43"/>
      <c r="E53" s="44">
        <f>C53+D53</f>
        <v>200000</v>
      </c>
    </row>
    <row r="54" spans="1:5" ht="21.75" customHeight="1">
      <c r="A54" s="58"/>
      <c r="B54" s="22" t="s">
        <v>40</v>
      </c>
      <c r="C54" s="40">
        <f>C17+C26+C30+C38+C44+C47+C51+C34</f>
        <v>263475021.89999998</v>
      </c>
      <c r="D54" s="71">
        <f>D17+D26+D30+D38+D44+D47+D51+D34</f>
        <v>2237765.15</v>
      </c>
      <c r="E54" s="71">
        <f>E17+E26+E30+E38+E44+E47+E51+E34</f>
        <v>265712787.04999998</v>
      </c>
    </row>
    <row r="56" spans="1:5">
      <c r="B56" s="5"/>
    </row>
    <row r="57" spans="1:5" ht="51.75" customHeight="1">
      <c r="B57" s="6"/>
    </row>
  </sheetData>
  <mergeCells count="21">
    <mergeCell ref="A12:E12"/>
    <mergeCell ref="A13:E13"/>
    <mergeCell ref="A26:A27"/>
    <mergeCell ref="B26:B27"/>
    <mergeCell ref="C26:C27"/>
    <mergeCell ref="B28:B29"/>
    <mergeCell ref="A19:A20"/>
    <mergeCell ref="B19:B20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  <mergeCell ref="A15:E15"/>
    <mergeCell ref="D26:D27"/>
    <mergeCell ref="E26:E27"/>
  </mergeCells>
  <pageMargins left="0.9055118110236221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4"/>
  <sheetViews>
    <sheetView view="pageBreakPreview" zoomScaleSheetLayoutView="100" workbookViewId="0">
      <selection activeCell="A102" sqref="A102"/>
    </sheetView>
  </sheetViews>
  <sheetFormatPr defaultRowHeight="15"/>
  <cols>
    <col min="1" max="1" width="72.140625" style="46" customWidth="1"/>
    <col min="2" max="2" width="4" style="46" customWidth="1"/>
    <col min="3" max="3" width="4.42578125" style="46" customWidth="1"/>
    <col min="4" max="4" width="11.140625" style="46" customWidth="1"/>
    <col min="5" max="5" width="4.7109375" style="46" customWidth="1"/>
    <col min="6" max="6" width="16.140625" style="46" customWidth="1"/>
    <col min="7" max="7" width="13.85546875" style="73" customWidth="1"/>
    <col min="8" max="8" width="16.7109375" style="46" customWidth="1"/>
    <col min="9" max="16384" width="9.140625" style="46"/>
  </cols>
  <sheetData>
    <row r="1" spans="1:8" ht="15.75" customHeight="1">
      <c r="D1" s="51"/>
      <c r="E1" s="249" t="s">
        <v>200</v>
      </c>
      <c r="F1" s="249"/>
      <c r="G1" s="249"/>
      <c r="H1" s="249"/>
    </row>
    <row r="2" spans="1:8" ht="15.75" customHeight="1">
      <c r="D2" s="51"/>
      <c r="E2" s="249" t="s">
        <v>0</v>
      </c>
      <c r="F2" s="249"/>
      <c r="G2" s="249"/>
      <c r="H2" s="249"/>
    </row>
    <row r="3" spans="1:8" ht="15.75" customHeight="1">
      <c r="D3" s="51"/>
      <c r="E3" s="250" t="s">
        <v>198</v>
      </c>
      <c r="F3" s="250"/>
      <c r="G3" s="250"/>
      <c r="H3" s="250"/>
    </row>
    <row r="4" spans="1:8" ht="15.75" customHeight="1">
      <c r="D4" s="249" t="s">
        <v>2</v>
      </c>
      <c r="E4" s="249"/>
      <c r="F4" s="249"/>
      <c r="G4" s="249"/>
      <c r="H4" s="249"/>
    </row>
    <row r="5" spans="1:8" ht="15.75" customHeight="1">
      <c r="D5" s="249" t="s">
        <v>947</v>
      </c>
      <c r="E5" s="249"/>
      <c r="F5" s="249"/>
      <c r="G5" s="249"/>
      <c r="H5" s="249"/>
    </row>
    <row r="6" spans="1:8" ht="15.75" customHeight="1">
      <c r="D6" s="275" t="s">
        <v>162</v>
      </c>
      <c r="E6" s="275"/>
      <c r="F6" s="275"/>
      <c r="G6" s="275"/>
      <c r="H6" s="275"/>
    </row>
    <row r="7" spans="1:8" ht="15.75" customHeight="1">
      <c r="D7" s="275" t="s">
        <v>0</v>
      </c>
      <c r="E7" s="275"/>
      <c r="F7" s="275"/>
      <c r="G7" s="275"/>
      <c r="H7" s="275"/>
    </row>
    <row r="8" spans="1:8" ht="15.75" customHeight="1">
      <c r="D8" s="275" t="s">
        <v>1</v>
      </c>
      <c r="E8" s="275"/>
      <c r="F8" s="275"/>
      <c r="G8" s="275"/>
      <c r="H8" s="275"/>
    </row>
    <row r="9" spans="1:8" ht="18.75" customHeight="1">
      <c r="A9" s="66"/>
      <c r="D9" s="275" t="s">
        <v>2</v>
      </c>
      <c r="E9" s="275"/>
      <c r="F9" s="275"/>
      <c r="G9" s="275"/>
      <c r="H9" s="275"/>
    </row>
    <row r="10" spans="1:8" ht="18.75" customHeight="1">
      <c r="A10" s="66"/>
      <c r="C10" s="275" t="s">
        <v>709</v>
      </c>
      <c r="D10" s="275"/>
      <c r="E10" s="275"/>
      <c r="F10" s="275"/>
      <c r="G10" s="275"/>
      <c r="H10" s="275"/>
    </row>
    <row r="11" spans="1:8" ht="18.75">
      <c r="A11" s="66"/>
    </row>
    <row r="12" spans="1:8" ht="15" customHeight="1">
      <c r="A12" s="287" t="s">
        <v>70</v>
      </c>
      <c r="B12" s="288"/>
      <c r="C12" s="288"/>
      <c r="D12" s="288"/>
      <c r="E12" s="288"/>
      <c r="F12" s="288"/>
    </row>
    <row r="13" spans="1:8" ht="15" customHeight="1">
      <c r="A13" s="287" t="s">
        <v>536</v>
      </c>
      <c r="B13" s="288"/>
      <c r="C13" s="288"/>
      <c r="D13" s="288"/>
      <c r="E13" s="288"/>
      <c r="F13" s="288"/>
    </row>
    <row r="14" spans="1:8" ht="15.75">
      <c r="A14" s="67"/>
    </row>
    <row r="15" spans="1:8" ht="23.25" customHeight="1">
      <c r="A15" s="45"/>
      <c r="E15" s="286" t="s">
        <v>233</v>
      </c>
      <c r="F15" s="286"/>
      <c r="G15" s="286"/>
      <c r="H15" s="286"/>
    </row>
    <row r="16" spans="1:8" ht="134.25" customHeight="1">
      <c r="A16" s="97"/>
      <c r="B16" s="25" t="s">
        <v>73</v>
      </c>
      <c r="C16" s="25" t="s">
        <v>64</v>
      </c>
      <c r="D16" s="98" t="s">
        <v>10</v>
      </c>
      <c r="E16" s="98" t="s">
        <v>65</v>
      </c>
      <c r="F16" s="173" t="s">
        <v>605</v>
      </c>
      <c r="G16" s="54" t="s">
        <v>602</v>
      </c>
      <c r="H16" s="173" t="s">
        <v>604</v>
      </c>
    </row>
    <row r="17" spans="1:8" ht="15.75">
      <c r="A17" s="47" t="s">
        <v>66</v>
      </c>
      <c r="B17" s="23" t="s">
        <v>68</v>
      </c>
      <c r="C17" s="48"/>
      <c r="D17" s="49"/>
      <c r="E17" s="49"/>
      <c r="F17" s="177">
        <f>SUM(F18:F72)</f>
        <v>40440660.559999995</v>
      </c>
      <c r="G17" s="177">
        <f>SUM(G18:G72)</f>
        <v>-920136.65</v>
      </c>
      <c r="H17" s="177">
        <f>SUM(H18:H72)</f>
        <v>39520523.909999996</v>
      </c>
    </row>
    <row r="18" spans="1:8" ht="56.25" customHeight="1">
      <c r="A18" s="18" t="s">
        <v>112</v>
      </c>
      <c r="B18" s="170" t="s">
        <v>68</v>
      </c>
      <c r="C18" s="170" t="s">
        <v>77</v>
      </c>
      <c r="D18" s="8">
        <v>4190000250</v>
      </c>
      <c r="E18" s="174">
        <v>100</v>
      </c>
      <c r="F18" s="172">
        <v>1575776</v>
      </c>
      <c r="G18" s="175"/>
      <c r="H18" s="175">
        <f>F18+G18</f>
        <v>1575776</v>
      </c>
    </row>
    <row r="19" spans="1:8" ht="56.25" customHeight="1">
      <c r="A19" s="18" t="s">
        <v>940</v>
      </c>
      <c r="B19" s="220" t="s">
        <v>68</v>
      </c>
      <c r="C19" s="220" t="s">
        <v>77</v>
      </c>
      <c r="D19" s="8">
        <v>4290055490</v>
      </c>
      <c r="E19" s="223">
        <v>100</v>
      </c>
      <c r="F19" s="222"/>
      <c r="G19" s="224">
        <v>781200</v>
      </c>
      <c r="H19" s="224">
        <f>F19+G19</f>
        <v>781200</v>
      </c>
    </row>
    <row r="20" spans="1:8" ht="66.75" customHeight="1">
      <c r="A20" s="171" t="s">
        <v>541</v>
      </c>
      <c r="B20" s="170" t="s">
        <v>68</v>
      </c>
      <c r="C20" s="170" t="s">
        <v>43</v>
      </c>
      <c r="D20" s="170" t="s">
        <v>537</v>
      </c>
      <c r="E20" s="174">
        <v>100</v>
      </c>
      <c r="F20" s="172">
        <v>362675</v>
      </c>
      <c r="G20" s="175">
        <v>3663.35</v>
      </c>
      <c r="H20" s="175">
        <f t="shared" ref="H20:H89" si="0">F20+G20</f>
        <v>366338.35</v>
      </c>
    </row>
    <row r="21" spans="1:8" ht="44.25" customHeight="1">
      <c r="A21" s="171" t="s">
        <v>542</v>
      </c>
      <c r="B21" s="170" t="s">
        <v>68</v>
      </c>
      <c r="C21" s="170" t="s">
        <v>43</v>
      </c>
      <c r="D21" s="170" t="s">
        <v>537</v>
      </c>
      <c r="E21" s="174">
        <v>200</v>
      </c>
      <c r="F21" s="172">
        <v>39565.379999999997</v>
      </c>
      <c r="G21" s="175"/>
      <c r="H21" s="175">
        <f t="shared" si="0"/>
        <v>39565.379999999997</v>
      </c>
    </row>
    <row r="22" spans="1:8" ht="40.5" customHeight="1">
      <c r="A22" s="178" t="s">
        <v>113</v>
      </c>
      <c r="B22" s="170" t="s">
        <v>68</v>
      </c>
      <c r="C22" s="170" t="s">
        <v>43</v>
      </c>
      <c r="D22" s="8">
        <v>4190000280</v>
      </c>
      <c r="E22" s="174">
        <v>100</v>
      </c>
      <c r="F22" s="172">
        <v>14665869</v>
      </c>
      <c r="G22" s="175"/>
      <c r="H22" s="175">
        <f t="shared" si="0"/>
        <v>14665869</v>
      </c>
    </row>
    <row r="23" spans="1:8" ht="27.75" customHeight="1">
      <c r="A23" s="178" t="s">
        <v>145</v>
      </c>
      <c r="B23" s="170" t="s">
        <v>68</v>
      </c>
      <c r="C23" s="170" t="s">
        <v>43</v>
      </c>
      <c r="D23" s="8">
        <v>4190000280</v>
      </c>
      <c r="E23" s="174">
        <v>200</v>
      </c>
      <c r="F23" s="172">
        <v>2265189</v>
      </c>
      <c r="G23" s="175"/>
      <c r="H23" s="175">
        <f t="shared" si="0"/>
        <v>2265189</v>
      </c>
    </row>
    <row r="24" spans="1:8" ht="27.75" customHeight="1">
      <c r="A24" s="178" t="s">
        <v>868</v>
      </c>
      <c r="B24" s="170" t="s">
        <v>68</v>
      </c>
      <c r="C24" s="170" t="s">
        <v>43</v>
      </c>
      <c r="D24" s="8">
        <v>4190000280</v>
      </c>
      <c r="E24" s="174">
        <v>300</v>
      </c>
      <c r="F24" s="172">
        <v>128630</v>
      </c>
      <c r="G24" s="175"/>
      <c r="H24" s="175">
        <f t="shared" si="0"/>
        <v>128630</v>
      </c>
    </row>
    <row r="25" spans="1:8" ht="28.5" customHeight="1">
      <c r="A25" s="178" t="s">
        <v>114</v>
      </c>
      <c r="B25" s="170" t="s">
        <v>68</v>
      </c>
      <c r="C25" s="170" t="s">
        <v>43</v>
      </c>
      <c r="D25" s="8">
        <v>4190000280</v>
      </c>
      <c r="E25" s="174">
        <v>800</v>
      </c>
      <c r="F25" s="172">
        <v>25400</v>
      </c>
      <c r="G25" s="175"/>
      <c r="H25" s="175">
        <f t="shared" si="0"/>
        <v>25400</v>
      </c>
    </row>
    <row r="26" spans="1:8" ht="38.25" customHeight="1">
      <c r="A26" s="38" t="s">
        <v>263</v>
      </c>
      <c r="B26" s="170" t="s">
        <v>68</v>
      </c>
      <c r="C26" s="170" t="s">
        <v>75</v>
      </c>
      <c r="D26" s="8">
        <v>4490051200</v>
      </c>
      <c r="E26" s="174">
        <v>200</v>
      </c>
      <c r="F26" s="172">
        <v>0</v>
      </c>
      <c r="G26" s="175"/>
      <c r="H26" s="175">
        <f t="shared" si="0"/>
        <v>0</v>
      </c>
    </row>
    <row r="27" spans="1:8" ht="38.25" customHeight="1">
      <c r="A27" s="171" t="s">
        <v>324</v>
      </c>
      <c r="B27" s="170" t="s">
        <v>68</v>
      </c>
      <c r="C27" s="170" t="s">
        <v>46</v>
      </c>
      <c r="D27" s="170" t="s">
        <v>521</v>
      </c>
      <c r="E27" s="174">
        <v>200</v>
      </c>
      <c r="F27" s="172">
        <v>51000</v>
      </c>
      <c r="G27" s="175"/>
      <c r="H27" s="175">
        <f t="shared" si="0"/>
        <v>51000</v>
      </c>
    </row>
    <row r="28" spans="1:8" ht="38.25" customHeight="1">
      <c r="A28" s="178" t="s">
        <v>335</v>
      </c>
      <c r="B28" s="170" t="s">
        <v>68</v>
      </c>
      <c r="C28" s="170" t="s">
        <v>46</v>
      </c>
      <c r="D28" s="170" t="s">
        <v>523</v>
      </c>
      <c r="E28" s="174">
        <v>200</v>
      </c>
      <c r="F28" s="172">
        <v>900000</v>
      </c>
      <c r="G28" s="175">
        <v>-400000</v>
      </c>
      <c r="H28" s="175">
        <f t="shared" si="0"/>
        <v>500000</v>
      </c>
    </row>
    <row r="29" spans="1:8" ht="32.25" customHeight="1">
      <c r="A29" s="33" t="s">
        <v>336</v>
      </c>
      <c r="B29" s="170" t="s">
        <v>68</v>
      </c>
      <c r="C29" s="170" t="s">
        <v>46</v>
      </c>
      <c r="D29" s="170" t="s">
        <v>524</v>
      </c>
      <c r="E29" s="174">
        <v>200</v>
      </c>
      <c r="F29" s="172">
        <v>300000</v>
      </c>
      <c r="G29" s="175">
        <v>-200000</v>
      </c>
      <c r="H29" s="175">
        <f t="shared" si="0"/>
        <v>100000</v>
      </c>
    </row>
    <row r="30" spans="1:8" ht="25.5" customHeight="1">
      <c r="A30" s="171" t="s">
        <v>337</v>
      </c>
      <c r="B30" s="170" t="s">
        <v>68</v>
      </c>
      <c r="C30" s="170" t="s">
        <v>46</v>
      </c>
      <c r="D30" s="170" t="s">
        <v>525</v>
      </c>
      <c r="E30" s="174">
        <v>200</v>
      </c>
      <c r="F30" s="172">
        <v>1200000</v>
      </c>
      <c r="G30" s="175"/>
      <c r="H30" s="175">
        <f t="shared" si="0"/>
        <v>1200000</v>
      </c>
    </row>
    <row r="31" spans="1:8" ht="27.75" customHeight="1">
      <c r="A31" s="25" t="s">
        <v>344</v>
      </c>
      <c r="B31" s="170" t="s">
        <v>68</v>
      </c>
      <c r="C31" s="170" t="s">
        <v>46</v>
      </c>
      <c r="D31" s="170" t="s">
        <v>529</v>
      </c>
      <c r="E31" s="174">
        <v>200</v>
      </c>
      <c r="F31" s="172">
        <v>40000</v>
      </c>
      <c r="G31" s="175"/>
      <c r="H31" s="175">
        <f t="shared" si="0"/>
        <v>40000</v>
      </c>
    </row>
    <row r="32" spans="1:8" ht="26.25" customHeight="1">
      <c r="A32" s="25" t="s">
        <v>348</v>
      </c>
      <c r="B32" s="170" t="s">
        <v>68</v>
      </c>
      <c r="C32" s="170" t="s">
        <v>46</v>
      </c>
      <c r="D32" s="170" t="s">
        <v>573</v>
      </c>
      <c r="E32" s="174">
        <v>200</v>
      </c>
      <c r="F32" s="172">
        <v>10000</v>
      </c>
      <c r="G32" s="175"/>
      <c r="H32" s="175">
        <f t="shared" si="0"/>
        <v>10000</v>
      </c>
    </row>
    <row r="33" spans="1:8" ht="39">
      <c r="A33" s="171" t="s">
        <v>356</v>
      </c>
      <c r="B33" s="170" t="s">
        <v>68</v>
      </c>
      <c r="C33" s="170" t="s">
        <v>46</v>
      </c>
      <c r="D33" s="170" t="s">
        <v>530</v>
      </c>
      <c r="E33" s="174">
        <v>200</v>
      </c>
      <c r="F33" s="172">
        <v>909000</v>
      </c>
      <c r="G33" s="175"/>
      <c r="H33" s="175">
        <f t="shared" si="0"/>
        <v>909000</v>
      </c>
    </row>
    <row r="34" spans="1:8" ht="43.5" customHeight="1">
      <c r="A34" s="25" t="s">
        <v>357</v>
      </c>
      <c r="B34" s="170" t="s">
        <v>68</v>
      </c>
      <c r="C34" s="170" t="s">
        <v>46</v>
      </c>
      <c r="D34" s="170" t="s">
        <v>601</v>
      </c>
      <c r="E34" s="174">
        <v>200</v>
      </c>
      <c r="F34" s="172">
        <v>100000</v>
      </c>
      <c r="G34" s="175"/>
      <c r="H34" s="175">
        <f t="shared" si="0"/>
        <v>100000</v>
      </c>
    </row>
    <row r="35" spans="1:8" ht="42.75" customHeight="1">
      <c r="A35" s="171" t="s">
        <v>361</v>
      </c>
      <c r="B35" s="170" t="s">
        <v>68</v>
      </c>
      <c r="C35" s="170" t="s">
        <v>46</v>
      </c>
      <c r="D35" s="170" t="s">
        <v>531</v>
      </c>
      <c r="E35" s="174">
        <v>200</v>
      </c>
      <c r="F35" s="172">
        <v>30000</v>
      </c>
      <c r="G35" s="175"/>
      <c r="H35" s="175">
        <f t="shared" si="0"/>
        <v>30000</v>
      </c>
    </row>
    <row r="36" spans="1:8" ht="40.5" customHeight="1">
      <c r="A36" s="171" t="s">
        <v>143</v>
      </c>
      <c r="B36" s="170" t="s">
        <v>68</v>
      </c>
      <c r="C36" s="170" t="s">
        <v>46</v>
      </c>
      <c r="D36" s="170" t="s">
        <v>532</v>
      </c>
      <c r="E36" s="174">
        <v>200</v>
      </c>
      <c r="F36" s="172">
        <v>150000</v>
      </c>
      <c r="G36" s="175"/>
      <c r="H36" s="175">
        <f t="shared" si="0"/>
        <v>150000</v>
      </c>
    </row>
    <row r="37" spans="1:8" ht="30" customHeight="1">
      <c r="A37" s="178" t="s">
        <v>155</v>
      </c>
      <c r="B37" s="170" t="s">
        <v>68</v>
      </c>
      <c r="C37" s="170" t="s">
        <v>46</v>
      </c>
      <c r="D37" s="8">
        <v>4290020120</v>
      </c>
      <c r="E37" s="174">
        <v>800</v>
      </c>
      <c r="F37" s="172">
        <v>92617.5</v>
      </c>
      <c r="G37" s="175"/>
      <c r="H37" s="175">
        <f t="shared" si="0"/>
        <v>92617.5</v>
      </c>
    </row>
    <row r="38" spans="1:8" ht="38.25" customHeight="1">
      <c r="A38" s="178" t="s">
        <v>148</v>
      </c>
      <c r="B38" s="170" t="s">
        <v>68</v>
      </c>
      <c r="C38" s="170" t="s">
        <v>46</v>
      </c>
      <c r="D38" s="8">
        <v>4290020140</v>
      </c>
      <c r="E38" s="174">
        <v>200</v>
      </c>
      <c r="F38" s="172">
        <v>84000</v>
      </c>
      <c r="G38" s="175"/>
      <c r="H38" s="175">
        <f t="shared" si="0"/>
        <v>84000</v>
      </c>
    </row>
    <row r="39" spans="1:8" ht="55.5" customHeight="1">
      <c r="A39" s="18" t="s">
        <v>158</v>
      </c>
      <c r="B39" s="170" t="s">
        <v>68</v>
      </c>
      <c r="C39" s="170" t="s">
        <v>46</v>
      </c>
      <c r="D39" s="8">
        <v>4290007030</v>
      </c>
      <c r="E39" s="174">
        <v>300</v>
      </c>
      <c r="F39" s="172">
        <v>10000</v>
      </c>
      <c r="G39" s="175"/>
      <c r="H39" s="175">
        <f t="shared" si="0"/>
        <v>10000</v>
      </c>
    </row>
    <row r="40" spans="1:8" ht="41.25" customHeight="1">
      <c r="A40" s="178" t="s">
        <v>151</v>
      </c>
      <c r="B40" s="170" t="s">
        <v>68</v>
      </c>
      <c r="C40" s="170" t="s">
        <v>46</v>
      </c>
      <c r="D40" s="8">
        <v>4390080350</v>
      </c>
      <c r="E40" s="174">
        <v>200</v>
      </c>
      <c r="F40" s="172">
        <v>6268.8</v>
      </c>
      <c r="G40" s="175"/>
      <c r="H40" s="175">
        <f t="shared" si="0"/>
        <v>6268.8</v>
      </c>
    </row>
    <row r="41" spans="1:8" ht="29.25" customHeight="1">
      <c r="A41" s="25" t="s">
        <v>618</v>
      </c>
      <c r="B41" s="170" t="s">
        <v>68</v>
      </c>
      <c r="C41" s="170" t="s">
        <v>46</v>
      </c>
      <c r="D41" s="8">
        <v>4590054690</v>
      </c>
      <c r="E41" s="174">
        <v>200</v>
      </c>
      <c r="F41" s="172">
        <v>158116</v>
      </c>
      <c r="G41" s="175"/>
      <c r="H41" s="175">
        <f t="shared" si="0"/>
        <v>158116</v>
      </c>
    </row>
    <row r="42" spans="1:8" ht="64.5" customHeight="1">
      <c r="A42" s="178" t="s">
        <v>651</v>
      </c>
      <c r="B42" s="170" t="s">
        <v>68</v>
      </c>
      <c r="C42" s="170" t="s">
        <v>46</v>
      </c>
      <c r="D42" s="8">
        <v>4290000990</v>
      </c>
      <c r="E42" s="174">
        <v>200</v>
      </c>
      <c r="F42" s="172">
        <v>100000</v>
      </c>
      <c r="G42" s="175"/>
      <c r="H42" s="175">
        <f t="shared" si="0"/>
        <v>100000</v>
      </c>
    </row>
    <row r="43" spans="1:8" ht="39.75" customHeight="1">
      <c r="A43" s="178" t="s">
        <v>149</v>
      </c>
      <c r="B43" s="170" t="s">
        <v>68</v>
      </c>
      <c r="C43" s="170" t="s">
        <v>48</v>
      </c>
      <c r="D43" s="8">
        <v>4290020150</v>
      </c>
      <c r="E43" s="174">
        <v>200</v>
      </c>
      <c r="F43" s="172">
        <v>330000</v>
      </c>
      <c r="G43" s="175">
        <v>-230000</v>
      </c>
      <c r="H43" s="175">
        <f t="shared" si="0"/>
        <v>100000</v>
      </c>
    </row>
    <row r="44" spans="1:8" ht="51">
      <c r="A44" s="24" t="s">
        <v>590</v>
      </c>
      <c r="B44" s="170" t="s">
        <v>68</v>
      </c>
      <c r="C44" s="170" t="s">
        <v>50</v>
      </c>
      <c r="D44" s="8">
        <v>4390080370</v>
      </c>
      <c r="E44" s="174">
        <v>200</v>
      </c>
      <c r="F44" s="172">
        <v>30703.33</v>
      </c>
      <c r="G44" s="175"/>
      <c r="H44" s="175">
        <f t="shared" si="0"/>
        <v>30703.33</v>
      </c>
    </row>
    <row r="45" spans="1:8" ht="80.25" customHeight="1">
      <c r="A45" s="24" t="s">
        <v>262</v>
      </c>
      <c r="B45" s="170" t="s">
        <v>68</v>
      </c>
      <c r="C45" s="170" t="s">
        <v>50</v>
      </c>
      <c r="D45" s="8">
        <v>4390082400</v>
      </c>
      <c r="E45" s="174">
        <v>200</v>
      </c>
      <c r="F45" s="172">
        <v>228137</v>
      </c>
      <c r="G45" s="175"/>
      <c r="H45" s="175">
        <f t="shared" si="0"/>
        <v>228137</v>
      </c>
    </row>
    <row r="46" spans="1:8" ht="40.5" customHeight="1">
      <c r="A46" s="7" t="s">
        <v>292</v>
      </c>
      <c r="B46" s="170" t="s">
        <v>68</v>
      </c>
      <c r="C46" s="170" t="s">
        <v>51</v>
      </c>
      <c r="D46" s="170" t="s">
        <v>470</v>
      </c>
      <c r="E46" s="174">
        <v>200</v>
      </c>
      <c r="F46" s="172">
        <v>269776.2</v>
      </c>
      <c r="G46" s="175"/>
      <c r="H46" s="175">
        <f t="shared" si="0"/>
        <v>269776.2</v>
      </c>
    </row>
    <row r="47" spans="1:8" ht="51.75" customHeight="1">
      <c r="A47" s="7" t="s">
        <v>296</v>
      </c>
      <c r="B47" s="170" t="s">
        <v>68</v>
      </c>
      <c r="C47" s="170" t="s">
        <v>51</v>
      </c>
      <c r="D47" s="170" t="s">
        <v>471</v>
      </c>
      <c r="E47" s="174">
        <v>200</v>
      </c>
      <c r="F47" s="172">
        <v>274154.81</v>
      </c>
      <c r="G47" s="175"/>
      <c r="H47" s="175">
        <f t="shared" si="0"/>
        <v>274154.81</v>
      </c>
    </row>
    <row r="48" spans="1:8" ht="51.75" customHeight="1">
      <c r="A48" s="76" t="s">
        <v>613</v>
      </c>
      <c r="B48" s="170" t="s">
        <v>68</v>
      </c>
      <c r="C48" s="170" t="s">
        <v>51</v>
      </c>
      <c r="D48" s="170" t="s">
        <v>619</v>
      </c>
      <c r="E48" s="174">
        <v>200</v>
      </c>
      <c r="F48" s="172">
        <v>0</v>
      </c>
      <c r="G48" s="175"/>
      <c r="H48" s="175">
        <f t="shared" si="0"/>
        <v>0</v>
      </c>
    </row>
    <row r="49" spans="1:8" ht="25.5">
      <c r="A49" s="76" t="s">
        <v>930</v>
      </c>
      <c r="B49" s="211" t="s">
        <v>68</v>
      </c>
      <c r="C49" s="211" t="s">
        <v>51</v>
      </c>
      <c r="D49" s="211" t="s">
        <v>619</v>
      </c>
      <c r="E49" s="213">
        <v>200</v>
      </c>
      <c r="F49" s="212">
        <v>252525.25</v>
      </c>
      <c r="G49" s="214"/>
      <c r="H49" s="214">
        <f t="shared" si="0"/>
        <v>252525.25</v>
      </c>
    </row>
    <row r="50" spans="1:8" ht="67.5" customHeight="1">
      <c r="A50" s="171" t="s">
        <v>544</v>
      </c>
      <c r="B50" s="170" t="s">
        <v>68</v>
      </c>
      <c r="C50" s="170" t="s">
        <v>51</v>
      </c>
      <c r="D50" s="170" t="s">
        <v>472</v>
      </c>
      <c r="E50" s="174">
        <v>200</v>
      </c>
      <c r="F50" s="172">
        <v>5258715.58</v>
      </c>
      <c r="G50" s="175"/>
      <c r="H50" s="175">
        <f t="shared" si="0"/>
        <v>5258715.58</v>
      </c>
    </row>
    <row r="51" spans="1:8" ht="77.25">
      <c r="A51" s="171" t="s">
        <v>500</v>
      </c>
      <c r="B51" s="170" t="s">
        <v>68</v>
      </c>
      <c r="C51" s="170" t="s">
        <v>51</v>
      </c>
      <c r="D51" s="170" t="s">
        <v>514</v>
      </c>
      <c r="E51" s="174">
        <v>200</v>
      </c>
      <c r="F51" s="172">
        <v>250000</v>
      </c>
      <c r="G51" s="175"/>
      <c r="H51" s="175">
        <f t="shared" si="0"/>
        <v>250000</v>
      </c>
    </row>
    <row r="52" spans="1:8" ht="30" customHeight="1">
      <c r="A52" s="178" t="s">
        <v>473</v>
      </c>
      <c r="B52" s="170" t="s">
        <v>68</v>
      </c>
      <c r="C52" s="170" t="s">
        <v>52</v>
      </c>
      <c r="D52" s="170" t="s">
        <v>522</v>
      </c>
      <c r="E52" s="174">
        <v>200</v>
      </c>
      <c r="F52" s="172"/>
      <c r="G52" s="175"/>
      <c r="H52" s="175">
        <f t="shared" si="0"/>
        <v>0</v>
      </c>
    </row>
    <row r="53" spans="1:8" ht="26.25" customHeight="1">
      <c r="A53" s="171" t="s">
        <v>286</v>
      </c>
      <c r="B53" s="170" t="s">
        <v>68</v>
      </c>
      <c r="C53" s="170" t="s">
        <v>52</v>
      </c>
      <c r="D53" s="170" t="s">
        <v>599</v>
      </c>
      <c r="E53" s="174">
        <v>800</v>
      </c>
      <c r="F53" s="172">
        <v>30000</v>
      </c>
      <c r="G53" s="175"/>
      <c r="H53" s="175">
        <f t="shared" si="0"/>
        <v>30000</v>
      </c>
    </row>
    <row r="54" spans="1:8" ht="39">
      <c r="A54" s="171" t="s">
        <v>482</v>
      </c>
      <c r="B54" s="170" t="s">
        <v>68</v>
      </c>
      <c r="C54" s="170" t="s">
        <v>52</v>
      </c>
      <c r="D54" s="170" t="s">
        <v>526</v>
      </c>
      <c r="E54" s="174">
        <v>200</v>
      </c>
      <c r="F54" s="172">
        <v>470000</v>
      </c>
      <c r="G54" s="175">
        <v>-170000</v>
      </c>
      <c r="H54" s="175">
        <f t="shared" si="0"/>
        <v>300000</v>
      </c>
    </row>
    <row r="55" spans="1:8" ht="42" customHeight="1">
      <c r="A55" s="171" t="s">
        <v>483</v>
      </c>
      <c r="B55" s="170" t="s">
        <v>68</v>
      </c>
      <c r="C55" s="170" t="s">
        <v>52</v>
      </c>
      <c r="D55" s="170" t="s">
        <v>527</v>
      </c>
      <c r="E55" s="174">
        <v>200</v>
      </c>
      <c r="F55" s="172">
        <v>250000</v>
      </c>
      <c r="G55" s="175">
        <v>-125000</v>
      </c>
      <c r="H55" s="175">
        <f t="shared" si="0"/>
        <v>125000</v>
      </c>
    </row>
    <row r="56" spans="1:8" ht="39">
      <c r="A56" s="171" t="s">
        <v>484</v>
      </c>
      <c r="B56" s="170" t="s">
        <v>68</v>
      </c>
      <c r="C56" s="170" t="s">
        <v>52</v>
      </c>
      <c r="D56" s="170" t="s">
        <v>528</v>
      </c>
      <c r="E56" s="174">
        <v>200</v>
      </c>
      <c r="F56" s="172">
        <v>75000</v>
      </c>
      <c r="G56" s="175"/>
      <c r="H56" s="175">
        <f t="shared" si="0"/>
        <v>75000</v>
      </c>
    </row>
    <row r="57" spans="1:8" ht="27.75" customHeight="1">
      <c r="A57" s="31" t="s">
        <v>163</v>
      </c>
      <c r="B57" s="170" t="s">
        <v>68</v>
      </c>
      <c r="C57" s="170" t="s">
        <v>52</v>
      </c>
      <c r="D57" s="36">
        <v>4290020180</v>
      </c>
      <c r="E57" s="36">
        <v>200</v>
      </c>
      <c r="F57" s="95">
        <v>609000</v>
      </c>
      <c r="G57" s="175"/>
      <c r="H57" s="175">
        <f t="shared" si="0"/>
        <v>609000</v>
      </c>
    </row>
    <row r="58" spans="1:8" ht="42" customHeight="1">
      <c r="A58" s="24" t="s">
        <v>614</v>
      </c>
      <c r="B58" s="170" t="s">
        <v>68</v>
      </c>
      <c r="C58" s="170" t="s">
        <v>52</v>
      </c>
      <c r="D58" s="8">
        <v>4390087000</v>
      </c>
      <c r="E58" s="174">
        <v>200</v>
      </c>
      <c r="F58" s="172">
        <v>0</v>
      </c>
      <c r="G58" s="175"/>
      <c r="H58" s="175">
        <f t="shared" si="0"/>
        <v>0</v>
      </c>
    </row>
    <row r="59" spans="1:8" ht="39">
      <c r="A59" s="171" t="s">
        <v>321</v>
      </c>
      <c r="B59" s="170" t="s">
        <v>68</v>
      </c>
      <c r="C59" s="170" t="s">
        <v>178</v>
      </c>
      <c r="D59" s="170" t="s">
        <v>515</v>
      </c>
      <c r="E59" s="174">
        <v>200</v>
      </c>
      <c r="F59" s="172">
        <v>879900</v>
      </c>
      <c r="G59" s="175"/>
      <c r="H59" s="175">
        <f t="shared" si="0"/>
        <v>879900</v>
      </c>
    </row>
    <row r="60" spans="1:8" ht="27" customHeight="1">
      <c r="A60" s="171" t="s">
        <v>176</v>
      </c>
      <c r="B60" s="170" t="s">
        <v>68</v>
      </c>
      <c r="C60" s="170" t="s">
        <v>178</v>
      </c>
      <c r="D60" s="170" t="s">
        <v>516</v>
      </c>
      <c r="E60" s="174">
        <v>200</v>
      </c>
      <c r="F60" s="172">
        <v>97000</v>
      </c>
      <c r="G60" s="175"/>
      <c r="H60" s="175">
        <f t="shared" si="0"/>
        <v>97000</v>
      </c>
    </row>
    <row r="61" spans="1:8" ht="37.5" customHeight="1">
      <c r="A61" s="171" t="s">
        <v>565</v>
      </c>
      <c r="B61" s="170" t="s">
        <v>68</v>
      </c>
      <c r="C61" s="170" t="s">
        <v>178</v>
      </c>
      <c r="D61" s="170" t="s">
        <v>569</v>
      </c>
      <c r="E61" s="174">
        <v>200</v>
      </c>
      <c r="F61" s="172">
        <v>1150000</v>
      </c>
      <c r="G61" s="175"/>
      <c r="H61" s="175">
        <f t="shared" si="0"/>
        <v>1150000</v>
      </c>
    </row>
    <row r="62" spans="1:8" ht="41.25" customHeight="1">
      <c r="A62" s="171" t="s">
        <v>566</v>
      </c>
      <c r="B62" s="170" t="s">
        <v>68</v>
      </c>
      <c r="C62" s="170" t="s">
        <v>178</v>
      </c>
      <c r="D62" s="170" t="s">
        <v>570</v>
      </c>
      <c r="E62" s="174">
        <v>200</v>
      </c>
      <c r="F62" s="172">
        <v>50000</v>
      </c>
      <c r="G62" s="175"/>
      <c r="H62" s="175">
        <f t="shared" si="0"/>
        <v>50000</v>
      </c>
    </row>
    <row r="63" spans="1:8" ht="39">
      <c r="A63" s="171" t="s">
        <v>318</v>
      </c>
      <c r="B63" s="170" t="s">
        <v>68</v>
      </c>
      <c r="C63" s="170" t="s">
        <v>177</v>
      </c>
      <c r="D63" s="170" t="s">
        <v>316</v>
      </c>
      <c r="E63" s="174">
        <v>400</v>
      </c>
      <c r="F63" s="172">
        <v>113910</v>
      </c>
      <c r="G63" s="175"/>
      <c r="H63" s="175">
        <f t="shared" si="0"/>
        <v>113910</v>
      </c>
    </row>
    <row r="64" spans="1:8" ht="27" customHeight="1">
      <c r="A64" s="171" t="s">
        <v>175</v>
      </c>
      <c r="B64" s="170" t="s">
        <v>68</v>
      </c>
      <c r="C64" s="170" t="s">
        <v>177</v>
      </c>
      <c r="D64" s="170" t="s">
        <v>520</v>
      </c>
      <c r="E64" s="174">
        <v>200</v>
      </c>
      <c r="F64" s="172">
        <v>500000</v>
      </c>
      <c r="G64" s="175">
        <v>-500000</v>
      </c>
      <c r="H64" s="175">
        <f t="shared" si="0"/>
        <v>0</v>
      </c>
    </row>
    <row r="65" spans="1:8" ht="30" customHeight="1">
      <c r="A65" s="178" t="s">
        <v>476</v>
      </c>
      <c r="B65" s="170" t="s">
        <v>68</v>
      </c>
      <c r="C65" s="170" t="s">
        <v>177</v>
      </c>
      <c r="D65" s="170" t="s">
        <v>576</v>
      </c>
      <c r="E65" s="174">
        <v>200</v>
      </c>
      <c r="F65" s="172">
        <v>853571.39</v>
      </c>
      <c r="G65" s="175"/>
      <c r="H65" s="175">
        <f t="shared" si="0"/>
        <v>853571.39</v>
      </c>
    </row>
    <row r="66" spans="1:8" ht="41.25" customHeight="1">
      <c r="A66" s="178" t="s">
        <v>477</v>
      </c>
      <c r="B66" s="170" t="s">
        <v>68</v>
      </c>
      <c r="C66" s="170" t="s">
        <v>177</v>
      </c>
      <c r="D66" s="170" t="s">
        <v>639</v>
      </c>
      <c r="E66" s="174">
        <v>200</v>
      </c>
      <c r="F66" s="172">
        <v>0</v>
      </c>
      <c r="G66" s="175"/>
      <c r="H66" s="175">
        <f t="shared" si="0"/>
        <v>0</v>
      </c>
    </row>
    <row r="67" spans="1:8" ht="41.25" customHeight="1">
      <c r="A67" s="178" t="s">
        <v>477</v>
      </c>
      <c r="B67" s="170" t="s">
        <v>68</v>
      </c>
      <c r="C67" s="170" t="s">
        <v>177</v>
      </c>
      <c r="D67" s="170" t="s">
        <v>577</v>
      </c>
      <c r="E67" s="174">
        <v>200</v>
      </c>
      <c r="F67" s="172">
        <v>273044.27</v>
      </c>
      <c r="G67" s="175"/>
      <c r="H67" s="175">
        <f t="shared" si="0"/>
        <v>273044.27</v>
      </c>
    </row>
    <row r="68" spans="1:8" ht="40.5" customHeight="1">
      <c r="A68" s="178" t="s">
        <v>641</v>
      </c>
      <c r="B68" s="170" t="s">
        <v>68</v>
      </c>
      <c r="C68" s="170" t="s">
        <v>177</v>
      </c>
      <c r="D68" s="170" t="s">
        <v>640</v>
      </c>
      <c r="E68" s="174">
        <v>400</v>
      </c>
      <c r="F68" s="172">
        <v>2695572.73</v>
      </c>
      <c r="G68" s="175"/>
      <c r="H68" s="175">
        <f t="shared" si="0"/>
        <v>2695572.73</v>
      </c>
    </row>
    <row r="69" spans="1:8" ht="40.5" customHeight="1">
      <c r="A69" s="180" t="s">
        <v>916</v>
      </c>
      <c r="B69" s="179" t="s">
        <v>68</v>
      </c>
      <c r="C69" s="179" t="s">
        <v>177</v>
      </c>
      <c r="D69" s="179" t="s">
        <v>914</v>
      </c>
      <c r="E69" s="182">
        <v>200</v>
      </c>
      <c r="F69" s="181">
        <v>699143.32</v>
      </c>
      <c r="G69" s="183"/>
      <c r="H69" s="183">
        <f t="shared" si="0"/>
        <v>699143.32</v>
      </c>
    </row>
    <row r="70" spans="1:8" ht="40.5" customHeight="1">
      <c r="A70" s="193" t="s">
        <v>921</v>
      </c>
      <c r="B70" s="192" t="s">
        <v>68</v>
      </c>
      <c r="C70" s="192" t="s">
        <v>177</v>
      </c>
      <c r="D70" s="192" t="s">
        <v>920</v>
      </c>
      <c r="E70" s="195">
        <v>200</v>
      </c>
      <c r="F70" s="194">
        <v>80000</v>
      </c>
      <c r="G70" s="196">
        <v>-80000</v>
      </c>
      <c r="H70" s="196">
        <f t="shared" si="0"/>
        <v>0</v>
      </c>
    </row>
    <row r="71" spans="1:8" ht="26.25" customHeight="1">
      <c r="A71" s="171" t="s">
        <v>224</v>
      </c>
      <c r="B71" s="170" t="s">
        <v>68</v>
      </c>
      <c r="C71" s="20" t="s">
        <v>179</v>
      </c>
      <c r="D71" s="170" t="s">
        <v>518</v>
      </c>
      <c r="E71" s="174">
        <v>200</v>
      </c>
      <c r="F71" s="172">
        <v>0</v>
      </c>
      <c r="G71" s="175"/>
      <c r="H71" s="175">
        <f t="shared" si="0"/>
        <v>0</v>
      </c>
    </row>
    <row r="72" spans="1:8" ht="27" customHeight="1">
      <c r="A72" s="18" t="s">
        <v>118</v>
      </c>
      <c r="B72" s="170" t="s">
        <v>68</v>
      </c>
      <c r="C72" s="20" t="s">
        <v>61</v>
      </c>
      <c r="D72" s="8">
        <v>4290007010</v>
      </c>
      <c r="E72" s="174">
        <v>300</v>
      </c>
      <c r="F72" s="172">
        <v>1516400</v>
      </c>
      <c r="G72" s="175"/>
      <c r="H72" s="175">
        <f t="shared" si="0"/>
        <v>1516400</v>
      </c>
    </row>
    <row r="73" spans="1:8" ht="18" customHeight="1">
      <c r="A73" s="22" t="s">
        <v>67</v>
      </c>
      <c r="B73" s="23" t="s">
        <v>69</v>
      </c>
      <c r="C73" s="170"/>
      <c r="D73" s="8"/>
      <c r="E73" s="8"/>
      <c r="F73" s="96">
        <f>F74+F75</f>
        <v>670935</v>
      </c>
      <c r="G73" s="96">
        <f>G74+G75</f>
        <v>0</v>
      </c>
      <c r="H73" s="96">
        <f>H74+H75</f>
        <v>670935</v>
      </c>
    </row>
    <row r="74" spans="1:8" ht="54.75" customHeight="1">
      <c r="A74" s="178" t="s">
        <v>111</v>
      </c>
      <c r="B74" s="170" t="s">
        <v>69</v>
      </c>
      <c r="C74" s="170" t="s">
        <v>42</v>
      </c>
      <c r="D74" s="8">
        <v>4090000270</v>
      </c>
      <c r="E74" s="174">
        <v>100</v>
      </c>
      <c r="F74" s="172">
        <v>570249</v>
      </c>
      <c r="G74" s="175"/>
      <c r="H74" s="175">
        <f t="shared" si="0"/>
        <v>570249</v>
      </c>
    </row>
    <row r="75" spans="1:8" ht="25.5" customHeight="1">
      <c r="A75" s="178" t="s">
        <v>144</v>
      </c>
      <c r="B75" s="170" t="s">
        <v>69</v>
      </c>
      <c r="C75" s="170" t="s">
        <v>42</v>
      </c>
      <c r="D75" s="8">
        <v>4090000270</v>
      </c>
      <c r="E75" s="174">
        <v>200</v>
      </c>
      <c r="F75" s="172">
        <v>100686</v>
      </c>
      <c r="G75" s="175"/>
      <c r="H75" s="175">
        <f t="shared" si="0"/>
        <v>100686</v>
      </c>
    </row>
    <row r="76" spans="1:8" ht="22.5" customHeight="1">
      <c r="A76" s="22" t="s">
        <v>4</v>
      </c>
      <c r="B76" s="23" t="s">
        <v>5</v>
      </c>
      <c r="C76" s="170"/>
      <c r="D76" s="8"/>
      <c r="E76" s="8"/>
      <c r="F76" s="177">
        <f>SUM(F77:F128)</f>
        <v>62016695.820000008</v>
      </c>
      <c r="G76" s="177">
        <f>SUM(G77:G128)</f>
        <v>3157901.8</v>
      </c>
      <c r="H76" s="177">
        <f>SUM(H77:H128)</f>
        <v>65174597.620000012</v>
      </c>
    </row>
    <row r="77" spans="1:8" ht="51">
      <c r="A77" s="178" t="s">
        <v>115</v>
      </c>
      <c r="B77" s="170" t="s">
        <v>5</v>
      </c>
      <c r="C77" s="170" t="s">
        <v>44</v>
      </c>
      <c r="D77" s="8">
        <v>4190000290</v>
      </c>
      <c r="E77" s="174">
        <v>100</v>
      </c>
      <c r="F77" s="172">
        <v>3874837</v>
      </c>
      <c r="G77" s="175">
        <v>-8000</v>
      </c>
      <c r="H77" s="175">
        <f t="shared" si="0"/>
        <v>3866837</v>
      </c>
    </row>
    <row r="78" spans="1:8" ht="40.5" customHeight="1">
      <c r="A78" s="178" t="s">
        <v>147</v>
      </c>
      <c r="B78" s="170" t="s">
        <v>5</v>
      </c>
      <c r="C78" s="170" t="s">
        <v>44</v>
      </c>
      <c r="D78" s="8">
        <v>4190000290</v>
      </c>
      <c r="E78" s="174">
        <v>200</v>
      </c>
      <c r="F78" s="172">
        <v>213205</v>
      </c>
      <c r="G78" s="175"/>
      <c r="H78" s="175">
        <f t="shared" si="0"/>
        <v>213205</v>
      </c>
    </row>
    <row r="79" spans="1:8" ht="30" customHeight="1">
      <c r="A79" s="238" t="s">
        <v>949</v>
      </c>
      <c r="B79" s="233" t="s">
        <v>5</v>
      </c>
      <c r="C79" s="233" t="s">
        <v>44</v>
      </c>
      <c r="D79" s="8">
        <v>4190000290</v>
      </c>
      <c r="E79" s="236">
        <v>300</v>
      </c>
      <c r="F79" s="235"/>
      <c r="G79" s="237">
        <v>8000</v>
      </c>
      <c r="H79" s="237">
        <f t="shared" si="0"/>
        <v>8000</v>
      </c>
    </row>
    <row r="80" spans="1:8" ht="25.5">
      <c r="A80" s="178" t="s">
        <v>116</v>
      </c>
      <c r="B80" s="170" t="s">
        <v>5</v>
      </c>
      <c r="C80" s="170" t="s">
        <v>44</v>
      </c>
      <c r="D80" s="8">
        <v>4190000290</v>
      </c>
      <c r="E80" s="174">
        <v>800</v>
      </c>
      <c r="F80" s="172">
        <v>2000</v>
      </c>
      <c r="G80" s="175"/>
      <c r="H80" s="175">
        <f t="shared" si="0"/>
        <v>2000</v>
      </c>
    </row>
    <row r="81" spans="1:8" ht="25.5">
      <c r="A81" s="178" t="s">
        <v>117</v>
      </c>
      <c r="B81" s="170" t="s">
        <v>5</v>
      </c>
      <c r="C81" s="170" t="s">
        <v>45</v>
      </c>
      <c r="D81" s="8">
        <v>4290020090</v>
      </c>
      <c r="E81" s="174">
        <v>800</v>
      </c>
      <c r="F81" s="172">
        <v>1040357.98</v>
      </c>
      <c r="G81" s="175"/>
      <c r="H81" s="175">
        <f t="shared" si="0"/>
        <v>1040357.98</v>
      </c>
    </row>
    <row r="82" spans="1:8" ht="39">
      <c r="A82" s="171" t="s">
        <v>356</v>
      </c>
      <c r="B82" s="170" t="s">
        <v>5</v>
      </c>
      <c r="C82" s="170" t="s">
        <v>46</v>
      </c>
      <c r="D82" s="170" t="s">
        <v>530</v>
      </c>
      <c r="E82" s="174">
        <v>200</v>
      </c>
      <c r="F82" s="172">
        <v>250000</v>
      </c>
      <c r="G82" s="175"/>
      <c r="H82" s="175">
        <f t="shared" si="0"/>
        <v>250000</v>
      </c>
    </row>
    <row r="83" spans="1:8" ht="45.75" customHeight="1">
      <c r="A83" s="199" t="s">
        <v>923</v>
      </c>
      <c r="B83" s="198" t="s">
        <v>5</v>
      </c>
      <c r="C83" s="198" t="s">
        <v>46</v>
      </c>
      <c r="D83" s="198" t="s">
        <v>924</v>
      </c>
      <c r="E83" s="198" t="s">
        <v>72</v>
      </c>
      <c r="F83" s="200">
        <v>50000</v>
      </c>
      <c r="G83" s="202"/>
      <c r="H83" s="202">
        <f t="shared" si="0"/>
        <v>50000</v>
      </c>
    </row>
    <row r="84" spans="1:8" ht="43.5" customHeight="1">
      <c r="A84" s="203" t="s">
        <v>562</v>
      </c>
      <c r="B84" s="198" t="s">
        <v>5</v>
      </c>
      <c r="C84" s="198" t="s">
        <v>48</v>
      </c>
      <c r="D84" s="8">
        <v>4290008100</v>
      </c>
      <c r="E84" s="174">
        <v>500</v>
      </c>
      <c r="F84" s="172">
        <v>966300</v>
      </c>
      <c r="G84" s="175"/>
      <c r="H84" s="175">
        <f t="shared" si="0"/>
        <v>966300</v>
      </c>
    </row>
    <row r="85" spans="1:8" ht="63.75">
      <c r="A85" s="178" t="s">
        <v>17</v>
      </c>
      <c r="B85" s="170" t="s">
        <v>5</v>
      </c>
      <c r="C85" s="170" t="s">
        <v>48</v>
      </c>
      <c r="D85" s="8">
        <v>4290000300</v>
      </c>
      <c r="E85" s="174">
        <v>100</v>
      </c>
      <c r="F85" s="172">
        <v>3560711</v>
      </c>
      <c r="G85" s="175"/>
      <c r="H85" s="175">
        <f t="shared" si="0"/>
        <v>3560711</v>
      </c>
    </row>
    <row r="86" spans="1:8" ht="38.25">
      <c r="A86" s="178" t="s">
        <v>150</v>
      </c>
      <c r="B86" s="170" t="s">
        <v>5</v>
      </c>
      <c r="C86" s="170" t="s">
        <v>48</v>
      </c>
      <c r="D86" s="8">
        <v>4290000300</v>
      </c>
      <c r="E86" s="174">
        <v>200</v>
      </c>
      <c r="F86" s="172">
        <v>4506523</v>
      </c>
      <c r="G86" s="175">
        <v>-1500</v>
      </c>
      <c r="H86" s="175">
        <f t="shared" si="0"/>
        <v>4505023</v>
      </c>
    </row>
    <row r="87" spans="1:8" ht="38.25">
      <c r="A87" s="178" t="s">
        <v>18</v>
      </c>
      <c r="B87" s="170" t="s">
        <v>5</v>
      </c>
      <c r="C87" s="170" t="s">
        <v>48</v>
      </c>
      <c r="D87" s="8">
        <v>4290000300</v>
      </c>
      <c r="E87" s="174">
        <v>800</v>
      </c>
      <c r="F87" s="172">
        <v>11746</v>
      </c>
      <c r="G87" s="175">
        <v>1500</v>
      </c>
      <c r="H87" s="175">
        <f t="shared" si="0"/>
        <v>13246</v>
      </c>
    </row>
    <row r="88" spans="1:8" ht="54" customHeight="1">
      <c r="A88" s="24" t="s">
        <v>245</v>
      </c>
      <c r="B88" s="170" t="s">
        <v>5</v>
      </c>
      <c r="C88" s="170" t="s">
        <v>48</v>
      </c>
      <c r="D88" s="170" t="s">
        <v>251</v>
      </c>
      <c r="E88" s="174">
        <v>100</v>
      </c>
      <c r="F88" s="172">
        <v>359278</v>
      </c>
      <c r="G88" s="175"/>
      <c r="H88" s="175">
        <f t="shared" si="0"/>
        <v>359278</v>
      </c>
    </row>
    <row r="89" spans="1:8" ht="51">
      <c r="A89" s="24" t="s">
        <v>246</v>
      </c>
      <c r="B89" s="170" t="s">
        <v>5</v>
      </c>
      <c r="C89" s="170" t="s">
        <v>48</v>
      </c>
      <c r="D89" s="170" t="s">
        <v>252</v>
      </c>
      <c r="E89" s="174">
        <v>100</v>
      </c>
      <c r="F89" s="172">
        <v>500528</v>
      </c>
      <c r="G89" s="175"/>
      <c r="H89" s="175">
        <f t="shared" si="0"/>
        <v>500528</v>
      </c>
    </row>
    <row r="90" spans="1:8" ht="39">
      <c r="A90" s="7" t="s">
        <v>561</v>
      </c>
      <c r="B90" s="170" t="s">
        <v>5</v>
      </c>
      <c r="C90" s="170" t="s">
        <v>51</v>
      </c>
      <c r="D90" s="8">
        <v>2710108010</v>
      </c>
      <c r="E90" s="174">
        <v>500</v>
      </c>
      <c r="F90" s="172">
        <v>6403000</v>
      </c>
      <c r="G90" s="175"/>
      <c r="H90" s="175">
        <f t="shared" ref="H90:H128" si="1">F90+G90</f>
        <v>6403000</v>
      </c>
    </row>
    <row r="91" spans="1:8" ht="64.5">
      <c r="A91" s="180" t="s">
        <v>912</v>
      </c>
      <c r="B91" s="179" t="s">
        <v>5</v>
      </c>
      <c r="C91" s="179" t="s">
        <v>51</v>
      </c>
      <c r="D91" s="197" t="s">
        <v>922</v>
      </c>
      <c r="E91" s="182">
        <v>500</v>
      </c>
      <c r="F91" s="181">
        <v>250000</v>
      </c>
      <c r="G91" s="183"/>
      <c r="H91" s="183">
        <f t="shared" si="1"/>
        <v>250000</v>
      </c>
    </row>
    <row r="92" spans="1:8" ht="39" customHeight="1">
      <c r="A92" s="18" t="s">
        <v>284</v>
      </c>
      <c r="B92" s="170" t="s">
        <v>5</v>
      </c>
      <c r="C92" s="170" t="s">
        <v>52</v>
      </c>
      <c r="D92" s="170" t="s">
        <v>509</v>
      </c>
      <c r="E92" s="174">
        <v>800</v>
      </c>
      <c r="F92" s="172">
        <v>200000</v>
      </c>
      <c r="G92" s="175"/>
      <c r="H92" s="175">
        <f t="shared" si="1"/>
        <v>200000</v>
      </c>
    </row>
    <row r="93" spans="1:8" ht="39" customHeight="1">
      <c r="A93" s="178" t="s">
        <v>285</v>
      </c>
      <c r="B93" s="170" t="s">
        <v>5</v>
      </c>
      <c r="C93" s="170" t="s">
        <v>52</v>
      </c>
      <c r="D93" s="170" t="s">
        <v>510</v>
      </c>
      <c r="E93" s="174">
        <v>800</v>
      </c>
      <c r="F93" s="172">
        <v>200000</v>
      </c>
      <c r="G93" s="175"/>
      <c r="H93" s="175">
        <f t="shared" si="1"/>
        <v>200000</v>
      </c>
    </row>
    <row r="94" spans="1:8" ht="39" customHeight="1">
      <c r="A94" s="25" t="s">
        <v>553</v>
      </c>
      <c r="B94" s="170" t="s">
        <v>5</v>
      </c>
      <c r="C94" s="170" t="s">
        <v>178</v>
      </c>
      <c r="D94" s="170" t="s">
        <v>554</v>
      </c>
      <c r="E94" s="174">
        <v>500</v>
      </c>
      <c r="F94" s="172">
        <v>46200</v>
      </c>
      <c r="G94" s="175"/>
      <c r="H94" s="175">
        <f t="shared" si="1"/>
        <v>46200</v>
      </c>
    </row>
    <row r="95" spans="1:8" ht="51.75">
      <c r="A95" s="171" t="s">
        <v>250</v>
      </c>
      <c r="B95" s="170" t="s">
        <v>5</v>
      </c>
      <c r="C95" s="170" t="s">
        <v>178</v>
      </c>
      <c r="D95" s="170" t="s">
        <v>517</v>
      </c>
      <c r="E95" s="174">
        <v>800</v>
      </c>
      <c r="F95" s="172">
        <v>360000</v>
      </c>
      <c r="G95" s="175">
        <v>-360000</v>
      </c>
      <c r="H95" s="175">
        <f t="shared" si="1"/>
        <v>0</v>
      </c>
    </row>
    <row r="96" spans="1:8" ht="51.75" customHeight="1">
      <c r="A96" s="226" t="s">
        <v>941</v>
      </c>
      <c r="B96" s="225" t="s">
        <v>5</v>
      </c>
      <c r="C96" s="225" t="s">
        <v>178</v>
      </c>
      <c r="D96" s="231" t="s">
        <v>943</v>
      </c>
      <c r="E96" s="228">
        <v>800</v>
      </c>
      <c r="F96" s="227"/>
      <c r="G96" s="229">
        <v>482000</v>
      </c>
      <c r="H96" s="229">
        <f>F96+G96</f>
        <v>482000</v>
      </c>
    </row>
    <row r="97" spans="1:8" ht="43.5" customHeight="1">
      <c r="A97" s="171" t="s">
        <v>555</v>
      </c>
      <c r="B97" s="170" t="s">
        <v>5</v>
      </c>
      <c r="C97" s="170" t="s">
        <v>177</v>
      </c>
      <c r="D97" s="170" t="s">
        <v>556</v>
      </c>
      <c r="E97" s="174">
        <v>500</v>
      </c>
      <c r="F97" s="172">
        <v>869000</v>
      </c>
      <c r="G97" s="175"/>
      <c r="H97" s="175">
        <f t="shared" si="1"/>
        <v>869000</v>
      </c>
    </row>
    <row r="98" spans="1:8" ht="47.25" hidden="1" customHeight="1">
      <c r="A98" s="226"/>
      <c r="B98" s="225"/>
      <c r="C98" s="225"/>
      <c r="D98" s="225"/>
      <c r="E98" s="228"/>
      <c r="F98" s="227"/>
      <c r="G98" s="229"/>
      <c r="H98" s="229"/>
    </row>
    <row r="99" spans="1:8" ht="39">
      <c r="A99" s="171" t="s">
        <v>172</v>
      </c>
      <c r="B99" s="170" t="s">
        <v>5</v>
      </c>
      <c r="C99" s="170" t="s">
        <v>177</v>
      </c>
      <c r="D99" s="170" t="s">
        <v>519</v>
      </c>
      <c r="E99" s="174">
        <v>800</v>
      </c>
      <c r="F99" s="172">
        <v>10031000</v>
      </c>
      <c r="G99" s="175"/>
      <c r="H99" s="175">
        <f t="shared" si="1"/>
        <v>10031000</v>
      </c>
    </row>
    <row r="100" spans="1:8" ht="55.5" customHeight="1">
      <c r="A100" s="234" t="s">
        <v>950</v>
      </c>
      <c r="B100" s="225" t="s">
        <v>5</v>
      </c>
      <c r="C100" s="225" t="s">
        <v>177</v>
      </c>
      <c r="D100" s="225" t="s">
        <v>942</v>
      </c>
      <c r="E100" s="228">
        <v>800</v>
      </c>
      <c r="F100" s="227"/>
      <c r="G100" s="229">
        <v>3000000</v>
      </c>
      <c r="H100" s="229">
        <f>F100+G100</f>
        <v>3000000</v>
      </c>
    </row>
    <row r="101" spans="1:8" ht="25.5">
      <c r="A101" s="25" t="s">
        <v>615</v>
      </c>
      <c r="B101" s="170" t="s">
        <v>5</v>
      </c>
      <c r="C101" s="170" t="s">
        <v>177</v>
      </c>
      <c r="D101" s="170" t="s">
        <v>616</v>
      </c>
      <c r="E101" s="174">
        <v>500</v>
      </c>
      <c r="F101" s="172">
        <v>455355.6</v>
      </c>
      <c r="G101" s="42"/>
      <c r="H101" s="172">
        <f>F101+G101</f>
        <v>455355.6</v>
      </c>
    </row>
    <row r="102" spans="1:8" ht="40.5" customHeight="1">
      <c r="A102" s="178" t="s">
        <v>646</v>
      </c>
      <c r="B102" s="170" t="s">
        <v>5</v>
      </c>
      <c r="C102" s="170" t="s">
        <v>177</v>
      </c>
      <c r="D102" s="170" t="s">
        <v>638</v>
      </c>
      <c r="E102" s="174">
        <v>500</v>
      </c>
      <c r="F102" s="172">
        <v>0</v>
      </c>
      <c r="G102" s="175"/>
      <c r="H102" s="175">
        <f t="shared" si="1"/>
        <v>0</v>
      </c>
    </row>
    <row r="103" spans="1:8" ht="25.5">
      <c r="A103" s="215" t="s">
        <v>931</v>
      </c>
      <c r="B103" s="211" t="s">
        <v>5</v>
      </c>
      <c r="C103" s="211" t="s">
        <v>177</v>
      </c>
      <c r="D103" s="211" t="s">
        <v>638</v>
      </c>
      <c r="E103" s="213">
        <v>500</v>
      </c>
      <c r="F103" s="212">
        <v>9501577.5500000007</v>
      </c>
      <c r="G103" s="214"/>
      <c r="H103" s="214">
        <f t="shared" si="1"/>
        <v>9501577.5500000007</v>
      </c>
    </row>
    <row r="104" spans="1:8" ht="39.75" customHeight="1">
      <c r="A104" s="206" t="s">
        <v>925</v>
      </c>
      <c r="B104" s="216" t="s">
        <v>5</v>
      </c>
      <c r="C104" s="219" t="s">
        <v>179</v>
      </c>
      <c r="D104" s="179" t="s">
        <v>913</v>
      </c>
      <c r="E104" s="182">
        <v>800</v>
      </c>
      <c r="F104" s="181">
        <v>300000</v>
      </c>
      <c r="G104" s="183"/>
      <c r="H104" s="183">
        <f t="shared" si="1"/>
        <v>300000</v>
      </c>
    </row>
    <row r="105" spans="1:8" ht="39.75" customHeight="1">
      <c r="A105" s="26" t="s">
        <v>917</v>
      </c>
      <c r="B105" s="211" t="s">
        <v>5</v>
      </c>
      <c r="C105" s="211" t="s">
        <v>177</v>
      </c>
      <c r="D105" s="8">
        <v>4290008150</v>
      </c>
      <c r="E105" s="191">
        <v>500</v>
      </c>
      <c r="F105" s="212">
        <v>228400</v>
      </c>
      <c r="G105" s="214"/>
      <c r="H105" s="214">
        <f t="shared" si="1"/>
        <v>228400</v>
      </c>
    </row>
    <row r="106" spans="1:8" ht="39">
      <c r="A106" s="171" t="s">
        <v>549</v>
      </c>
      <c r="B106" s="170" t="s">
        <v>5</v>
      </c>
      <c r="C106" s="170" t="s">
        <v>179</v>
      </c>
      <c r="D106" s="170" t="s">
        <v>550</v>
      </c>
      <c r="E106" s="174">
        <v>500</v>
      </c>
      <c r="F106" s="172">
        <v>2927900</v>
      </c>
      <c r="G106" s="175"/>
      <c r="H106" s="175">
        <f t="shared" si="1"/>
        <v>2927900</v>
      </c>
    </row>
    <row r="107" spans="1:8" ht="39">
      <c r="A107" s="171" t="s">
        <v>551</v>
      </c>
      <c r="B107" s="170" t="s">
        <v>5</v>
      </c>
      <c r="C107" s="170" t="s">
        <v>179</v>
      </c>
      <c r="D107" s="170" t="s">
        <v>552</v>
      </c>
      <c r="E107" s="174">
        <v>500</v>
      </c>
      <c r="F107" s="172">
        <v>605000</v>
      </c>
      <c r="G107" s="175"/>
      <c r="H107" s="175">
        <f t="shared" si="1"/>
        <v>605000</v>
      </c>
    </row>
    <row r="108" spans="1:8" ht="51.75">
      <c r="A108" s="56" t="s">
        <v>557</v>
      </c>
      <c r="B108" s="170" t="s">
        <v>5</v>
      </c>
      <c r="C108" s="170" t="s">
        <v>179</v>
      </c>
      <c r="D108" s="170" t="s">
        <v>558</v>
      </c>
      <c r="E108" s="174">
        <v>500</v>
      </c>
      <c r="F108" s="172">
        <v>360600</v>
      </c>
      <c r="G108" s="175"/>
      <c r="H108" s="175">
        <f t="shared" si="1"/>
        <v>360600</v>
      </c>
    </row>
    <row r="109" spans="1:8" ht="39">
      <c r="A109" s="26" t="s">
        <v>917</v>
      </c>
      <c r="B109" s="179" t="s">
        <v>5</v>
      </c>
      <c r="C109" s="179" t="s">
        <v>179</v>
      </c>
      <c r="D109" s="8">
        <v>4290008150</v>
      </c>
      <c r="E109" s="191">
        <v>500</v>
      </c>
      <c r="F109" s="181">
        <v>480659.69</v>
      </c>
      <c r="G109" s="183">
        <v>35901.800000000003</v>
      </c>
      <c r="H109" s="183">
        <f t="shared" si="1"/>
        <v>516561.49</v>
      </c>
    </row>
    <row r="110" spans="1:8" ht="63.75">
      <c r="A110" s="178" t="s">
        <v>108</v>
      </c>
      <c r="B110" s="170" t="s">
        <v>5</v>
      </c>
      <c r="C110" s="170" t="s">
        <v>190</v>
      </c>
      <c r="D110" s="170" t="s">
        <v>451</v>
      </c>
      <c r="E110" s="174">
        <v>100</v>
      </c>
      <c r="F110" s="172">
        <v>1356145.11</v>
      </c>
      <c r="G110" s="175"/>
      <c r="H110" s="175">
        <f t="shared" si="1"/>
        <v>1356145.11</v>
      </c>
    </row>
    <row r="111" spans="1:8" ht="38.25">
      <c r="A111" s="178" t="s">
        <v>142</v>
      </c>
      <c r="B111" s="170" t="s">
        <v>5</v>
      </c>
      <c r="C111" s="170" t="s">
        <v>190</v>
      </c>
      <c r="D111" s="170" t="s">
        <v>451</v>
      </c>
      <c r="E111" s="174">
        <v>200</v>
      </c>
      <c r="F111" s="172">
        <v>78534</v>
      </c>
      <c r="G111" s="175"/>
      <c r="H111" s="175">
        <f t="shared" si="1"/>
        <v>78534</v>
      </c>
    </row>
    <row r="112" spans="1:8" ht="77.25">
      <c r="A112" s="171" t="s">
        <v>232</v>
      </c>
      <c r="B112" s="170" t="s">
        <v>5</v>
      </c>
      <c r="C112" s="170" t="s">
        <v>190</v>
      </c>
      <c r="D112" s="21" t="s">
        <v>452</v>
      </c>
      <c r="E112" s="174">
        <v>100</v>
      </c>
      <c r="F112" s="172">
        <v>42454.89</v>
      </c>
      <c r="G112" s="175"/>
      <c r="H112" s="175">
        <f t="shared" si="1"/>
        <v>42454.89</v>
      </c>
    </row>
    <row r="113" spans="1:8" ht="81.75" customHeight="1">
      <c r="A113" s="171" t="s">
        <v>258</v>
      </c>
      <c r="B113" s="170" t="s">
        <v>5</v>
      </c>
      <c r="C113" s="170" t="s">
        <v>190</v>
      </c>
      <c r="D113" s="170" t="s">
        <v>453</v>
      </c>
      <c r="E113" s="174">
        <v>100</v>
      </c>
      <c r="F113" s="172">
        <v>382094</v>
      </c>
      <c r="G113" s="175"/>
      <c r="H113" s="175">
        <f t="shared" si="1"/>
        <v>382094</v>
      </c>
    </row>
    <row r="114" spans="1:8" ht="28.5" customHeight="1">
      <c r="A114" s="24" t="s">
        <v>245</v>
      </c>
      <c r="B114" s="170" t="s">
        <v>5</v>
      </c>
      <c r="C114" s="170" t="s">
        <v>190</v>
      </c>
      <c r="D114" s="170" t="s">
        <v>454</v>
      </c>
      <c r="E114" s="174">
        <v>100</v>
      </c>
      <c r="F114" s="172">
        <v>110539</v>
      </c>
      <c r="G114" s="175"/>
      <c r="H114" s="175">
        <f t="shared" si="1"/>
        <v>110539</v>
      </c>
    </row>
    <row r="115" spans="1:8" ht="51">
      <c r="A115" s="24" t="s">
        <v>246</v>
      </c>
      <c r="B115" s="170" t="s">
        <v>5</v>
      </c>
      <c r="C115" s="170" t="s">
        <v>190</v>
      </c>
      <c r="D115" s="170" t="s">
        <v>455</v>
      </c>
      <c r="E115" s="174">
        <v>100</v>
      </c>
      <c r="F115" s="172">
        <v>77581</v>
      </c>
      <c r="G115" s="175"/>
      <c r="H115" s="175">
        <f t="shared" si="1"/>
        <v>77581</v>
      </c>
    </row>
    <row r="116" spans="1:8" ht="51" customHeight="1">
      <c r="A116" s="178" t="s">
        <v>102</v>
      </c>
      <c r="B116" s="170" t="s">
        <v>5</v>
      </c>
      <c r="C116" s="170" t="s">
        <v>59</v>
      </c>
      <c r="D116" s="170" t="s">
        <v>438</v>
      </c>
      <c r="E116" s="174">
        <v>100</v>
      </c>
      <c r="F116" s="172">
        <v>2757387</v>
      </c>
      <c r="G116" s="175"/>
      <c r="H116" s="175">
        <f t="shared" si="1"/>
        <v>2757387</v>
      </c>
    </row>
    <row r="117" spans="1:8" ht="42" customHeight="1">
      <c r="A117" s="178" t="s">
        <v>139</v>
      </c>
      <c r="B117" s="170" t="s">
        <v>5</v>
      </c>
      <c r="C117" s="170" t="s">
        <v>59</v>
      </c>
      <c r="D117" s="170" t="s">
        <v>438</v>
      </c>
      <c r="E117" s="174">
        <v>200</v>
      </c>
      <c r="F117" s="172">
        <v>2698104</v>
      </c>
      <c r="G117" s="175"/>
      <c r="H117" s="175">
        <f t="shared" si="1"/>
        <v>2698104</v>
      </c>
    </row>
    <row r="118" spans="1:8" ht="27" customHeight="1">
      <c r="A118" s="178" t="s">
        <v>103</v>
      </c>
      <c r="B118" s="170" t="s">
        <v>5</v>
      </c>
      <c r="C118" s="170" t="s">
        <v>59</v>
      </c>
      <c r="D118" s="170" t="s">
        <v>438</v>
      </c>
      <c r="E118" s="174">
        <v>800</v>
      </c>
      <c r="F118" s="172">
        <v>49845.94</v>
      </c>
      <c r="G118" s="175"/>
      <c r="H118" s="175">
        <f t="shared" si="1"/>
        <v>49845.94</v>
      </c>
    </row>
    <row r="119" spans="1:8" ht="32.25" customHeight="1">
      <c r="A119" s="178" t="s">
        <v>140</v>
      </c>
      <c r="B119" s="170" t="s">
        <v>5</v>
      </c>
      <c r="C119" s="170" t="s">
        <v>59</v>
      </c>
      <c r="D119" s="170" t="s">
        <v>439</v>
      </c>
      <c r="E119" s="174">
        <v>200</v>
      </c>
      <c r="F119" s="172">
        <v>31500</v>
      </c>
      <c r="G119" s="175"/>
      <c r="H119" s="175">
        <f t="shared" si="1"/>
        <v>31500</v>
      </c>
    </row>
    <row r="120" spans="1:8" ht="28.5" customHeight="1">
      <c r="A120" s="178" t="s">
        <v>141</v>
      </c>
      <c r="B120" s="170" t="s">
        <v>5</v>
      </c>
      <c r="C120" s="170" t="s">
        <v>59</v>
      </c>
      <c r="D120" s="170" t="s">
        <v>441</v>
      </c>
      <c r="E120" s="174">
        <v>200</v>
      </c>
      <c r="F120" s="172">
        <v>1250000</v>
      </c>
      <c r="G120" s="172"/>
      <c r="H120" s="175">
        <f t="shared" si="1"/>
        <v>1250000</v>
      </c>
    </row>
    <row r="121" spans="1:8" ht="81" customHeight="1">
      <c r="A121" s="171" t="s">
        <v>443</v>
      </c>
      <c r="B121" s="170" t="s">
        <v>5</v>
      </c>
      <c r="C121" s="170" t="s">
        <v>59</v>
      </c>
      <c r="D121" s="170" t="s">
        <v>444</v>
      </c>
      <c r="E121" s="174">
        <v>100</v>
      </c>
      <c r="F121" s="172">
        <v>2204490</v>
      </c>
      <c r="G121" s="175"/>
      <c r="H121" s="175">
        <f t="shared" si="1"/>
        <v>2204490</v>
      </c>
    </row>
    <row r="122" spans="1:8" ht="67.5" customHeight="1">
      <c r="A122" s="178" t="s">
        <v>227</v>
      </c>
      <c r="B122" s="170" t="s">
        <v>5</v>
      </c>
      <c r="C122" s="170" t="s">
        <v>59</v>
      </c>
      <c r="D122" s="170" t="s">
        <v>445</v>
      </c>
      <c r="E122" s="174">
        <v>100</v>
      </c>
      <c r="F122" s="172">
        <v>244943</v>
      </c>
      <c r="G122" s="175"/>
      <c r="H122" s="175">
        <f t="shared" si="1"/>
        <v>244943</v>
      </c>
    </row>
    <row r="123" spans="1:8" ht="51.75" customHeight="1">
      <c r="A123" s="24" t="s">
        <v>245</v>
      </c>
      <c r="B123" s="170" t="s">
        <v>5</v>
      </c>
      <c r="C123" s="170" t="s">
        <v>59</v>
      </c>
      <c r="D123" s="170" t="s">
        <v>446</v>
      </c>
      <c r="E123" s="174">
        <v>100</v>
      </c>
      <c r="F123" s="172">
        <v>306228</v>
      </c>
      <c r="G123" s="175"/>
      <c r="H123" s="175">
        <f t="shared" si="1"/>
        <v>306228</v>
      </c>
    </row>
    <row r="124" spans="1:8" ht="54" customHeight="1">
      <c r="A124" s="24" t="s">
        <v>246</v>
      </c>
      <c r="B124" s="170" t="s">
        <v>5</v>
      </c>
      <c r="C124" s="170" t="s">
        <v>59</v>
      </c>
      <c r="D124" s="170" t="s">
        <v>447</v>
      </c>
      <c r="E124" s="174">
        <v>100</v>
      </c>
      <c r="F124" s="172">
        <v>189277</v>
      </c>
      <c r="G124" s="175"/>
      <c r="H124" s="175">
        <f t="shared" si="1"/>
        <v>189277</v>
      </c>
    </row>
    <row r="125" spans="1:8" ht="66.75" customHeight="1">
      <c r="A125" s="178" t="s">
        <v>225</v>
      </c>
      <c r="B125" s="170" t="s">
        <v>5</v>
      </c>
      <c r="C125" s="170" t="s">
        <v>59</v>
      </c>
      <c r="D125" s="170" t="s">
        <v>507</v>
      </c>
      <c r="E125" s="174">
        <v>100</v>
      </c>
      <c r="F125" s="172">
        <v>1081100</v>
      </c>
      <c r="G125" s="175"/>
      <c r="H125" s="175">
        <f t="shared" si="1"/>
        <v>1081100</v>
      </c>
    </row>
    <row r="126" spans="1:8" ht="41.25" customHeight="1">
      <c r="A126" s="178" t="s">
        <v>226</v>
      </c>
      <c r="B126" s="170" t="s">
        <v>5</v>
      </c>
      <c r="C126" s="170" t="s">
        <v>59</v>
      </c>
      <c r="D126" s="170" t="s">
        <v>507</v>
      </c>
      <c r="E126" s="174">
        <v>200</v>
      </c>
      <c r="F126" s="172">
        <v>348887.06</v>
      </c>
      <c r="G126" s="175"/>
      <c r="H126" s="175">
        <f t="shared" si="1"/>
        <v>348887.06</v>
      </c>
    </row>
    <row r="127" spans="1:8" ht="41.25" customHeight="1">
      <c r="A127" s="178" t="s">
        <v>559</v>
      </c>
      <c r="B127" s="170" t="s">
        <v>5</v>
      </c>
      <c r="C127" s="170" t="s">
        <v>59</v>
      </c>
      <c r="D127" s="170" t="s">
        <v>560</v>
      </c>
      <c r="E127" s="174">
        <v>500</v>
      </c>
      <c r="F127" s="172">
        <v>238407</v>
      </c>
      <c r="G127" s="175"/>
      <c r="H127" s="175">
        <f t="shared" si="1"/>
        <v>238407</v>
      </c>
    </row>
    <row r="128" spans="1:8" ht="41.25" customHeight="1">
      <c r="A128" s="171" t="s">
        <v>488</v>
      </c>
      <c r="B128" s="170" t="s">
        <v>5</v>
      </c>
      <c r="C128" s="170" t="s">
        <v>59</v>
      </c>
      <c r="D128" s="170" t="s">
        <v>533</v>
      </c>
      <c r="E128" s="174">
        <v>200</v>
      </c>
      <c r="F128" s="172">
        <v>15000</v>
      </c>
      <c r="G128" s="175"/>
      <c r="H128" s="175">
        <f t="shared" si="1"/>
        <v>15000</v>
      </c>
    </row>
    <row r="129" spans="1:8" ht="18.75" customHeight="1">
      <c r="A129" s="22" t="s">
        <v>74</v>
      </c>
      <c r="B129" s="23" t="s">
        <v>6</v>
      </c>
      <c r="C129" s="170"/>
      <c r="D129" s="170"/>
      <c r="E129" s="8"/>
      <c r="F129" s="177">
        <f>SUM(F130:F217)</f>
        <v>156658156.51999998</v>
      </c>
      <c r="G129" s="177">
        <f>SUM(G130:G217)</f>
        <v>0</v>
      </c>
      <c r="H129" s="177">
        <f>SUM(H130:H217)</f>
        <v>156658156.51999998</v>
      </c>
    </row>
    <row r="130" spans="1:8" ht="43.5" customHeight="1">
      <c r="A130" s="171" t="s">
        <v>496</v>
      </c>
      <c r="B130" s="170" t="s">
        <v>6</v>
      </c>
      <c r="C130" s="170" t="s">
        <v>54</v>
      </c>
      <c r="D130" s="170" t="s">
        <v>534</v>
      </c>
      <c r="E130" s="174">
        <v>200</v>
      </c>
      <c r="F130" s="172">
        <v>32800</v>
      </c>
      <c r="G130" s="175"/>
      <c r="H130" s="175">
        <f>F130+G130</f>
        <v>32800</v>
      </c>
    </row>
    <row r="131" spans="1:8" ht="39">
      <c r="A131" s="171" t="s">
        <v>152</v>
      </c>
      <c r="B131" s="170" t="s">
        <v>6</v>
      </c>
      <c r="C131" s="170" t="s">
        <v>54</v>
      </c>
      <c r="D131" s="170" t="s">
        <v>535</v>
      </c>
      <c r="E131" s="174">
        <v>200</v>
      </c>
      <c r="F131" s="172">
        <v>87500</v>
      </c>
      <c r="G131" s="175"/>
      <c r="H131" s="175">
        <f t="shared" ref="H131:H209" si="2">F131+G131</f>
        <v>87500</v>
      </c>
    </row>
    <row r="132" spans="1:8" ht="41.25" customHeight="1">
      <c r="A132" s="171" t="s">
        <v>375</v>
      </c>
      <c r="B132" s="170" t="s">
        <v>6</v>
      </c>
      <c r="C132" s="170" t="s">
        <v>54</v>
      </c>
      <c r="D132" s="170" t="s">
        <v>376</v>
      </c>
      <c r="E132" s="174">
        <v>200</v>
      </c>
      <c r="F132" s="172">
        <v>2336000</v>
      </c>
      <c r="G132" s="175"/>
      <c r="H132" s="175">
        <f t="shared" si="2"/>
        <v>2336000</v>
      </c>
    </row>
    <row r="133" spans="1:8" ht="41.25" customHeight="1">
      <c r="A133" s="178" t="s">
        <v>607</v>
      </c>
      <c r="B133" s="170" t="s">
        <v>6</v>
      </c>
      <c r="C133" s="170" t="s">
        <v>54</v>
      </c>
      <c r="D133" s="170" t="s">
        <v>606</v>
      </c>
      <c r="E133" s="174">
        <v>200</v>
      </c>
      <c r="F133" s="172">
        <v>0</v>
      </c>
      <c r="G133" s="175"/>
      <c r="H133" s="175">
        <f t="shared" si="2"/>
        <v>0</v>
      </c>
    </row>
    <row r="134" spans="1:8" ht="41.25" customHeight="1">
      <c r="A134" s="210" t="s">
        <v>926</v>
      </c>
      <c r="B134" s="205" t="s">
        <v>6</v>
      </c>
      <c r="C134" s="205" t="s">
        <v>54</v>
      </c>
      <c r="D134" s="205" t="s">
        <v>606</v>
      </c>
      <c r="E134" s="208">
        <v>200</v>
      </c>
      <c r="F134" s="207">
        <v>252525.25</v>
      </c>
      <c r="G134" s="209"/>
      <c r="H134" s="209">
        <f t="shared" si="2"/>
        <v>252525.25</v>
      </c>
    </row>
    <row r="135" spans="1:8" ht="90.75" customHeight="1">
      <c r="A135" s="26" t="s">
        <v>540</v>
      </c>
      <c r="B135" s="170" t="s">
        <v>6</v>
      </c>
      <c r="C135" s="170" t="s">
        <v>54</v>
      </c>
      <c r="D135" s="99" t="s">
        <v>383</v>
      </c>
      <c r="E135" s="174">
        <v>200</v>
      </c>
      <c r="F135" s="172">
        <v>24841</v>
      </c>
      <c r="G135" s="175"/>
      <c r="H135" s="175">
        <f t="shared" si="2"/>
        <v>24841</v>
      </c>
    </row>
    <row r="136" spans="1:8" ht="30.75" customHeight="1">
      <c r="A136" s="178" t="s">
        <v>136</v>
      </c>
      <c r="B136" s="170" t="s">
        <v>6</v>
      </c>
      <c r="C136" s="170" t="s">
        <v>54</v>
      </c>
      <c r="D136" s="170" t="s">
        <v>393</v>
      </c>
      <c r="E136" s="174">
        <v>200</v>
      </c>
      <c r="F136" s="172">
        <v>1515400</v>
      </c>
      <c r="G136" s="175"/>
      <c r="H136" s="175">
        <f t="shared" si="2"/>
        <v>1515400</v>
      </c>
    </row>
    <row r="137" spans="1:8" ht="63.75" customHeight="1">
      <c r="A137" s="178" t="s">
        <v>81</v>
      </c>
      <c r="B137" s="170" t="s">
        <v>6</v>
      </c>
      <c r="C137" s="170" t="s">
        <v>54</v>
      </c>
      <c r="D137" s="170" t="s">
        <v>391</v>
      </c>
      <c r="E137" s="174">
        <v>100</v>
      </c>
      <c r="F137" s="172">
        <v>1914600</v>
      </c>
      <c r="G137" s="175"/>
      <c r="H137" s="175">
        <f t="shared" si="2"/>
        <v>1914600</v>
      </c>
    </row>
    <row r="138" spans="1:8" ht="38.25">
      <c r="A138" s="178" t="s">
        <v>134</v>
      </c>
      <c r="B138" s="170" t="s">
        <v>6</v>
      </c>
      <c r="C138" s="170" t="s">
        <v>54</v>
      </c>
      <c r="D138" s="170" t="s">
        <v>391</v>
      </c>
      <c r="E138" s="174">
        <v>200</v>
      </c>
      <c r="F138" s="172">
        <v>3416900</v>
      </c>
      <c r="G138" s="175"/>
      <c r="H138" s="175">
        <f t="shared" si="2"/>
        <v>3416900</v>
      </c>
    </row>
    <row r="139" spans="1:8" ht="26.25" customHeight="1">
      <c r="A139" s="178" t="s">
        <v>82</v>
      </c>
      <c r="B139" s="170" t="s">
        <v>6</v>
      </c>
      <c r="C139" s="170" t="s">
        <v>54</v>
      </c>
      <c r="D139" s="170" t="s">
        <v>391</v>
      </c>
      <c r="E139" s="174">
        <v>800</v>
      </c>
      <c r="F139" s="172">
        <v>203756.66</v>
      </c>
      <c r="G139" s="175"/>
      <c r="H139" s="175">
        <f t="shared" si="2"/>
        <v>203756.66</v>
      </c>
    </row>
    <row r="140" spans="1:8" ht="27.75" customHeight="1">
      <c r="A140" s="178" t="s">
        <v>135</v>
      </c>
      <c r="B140" s="170" t="s">
        <v>6</v>
      </c>
      <c r="C140" s="170" t="s">
        <v>54</v>
      </c>
      <c r="D140" s="170" t="s">
        <v>392</v>
      </c>
      <c r="E140" s="174">
        <v>200</v>
      </c>
      <c r="F140" s="172">
        <v>1437219</v>
      </c>
      <c r="G140" s="175"/>
      <c r="H140" s="175">
        <f t="shared" si="2"/>
        <v>1437219</v>
      </c>
    </row>
    <row r="141" spans="1:8" ht="107.25" customHeight="1">
      <c r="A141" s="178" t="s">
        <v>545</v>
      </c>
      <c r="B141" s="170" t="s">
        <v>6</v>
      </c>
      <c r="C141" s="170" t="s">
        <v>54</v>
      </c>
      <c r="D141" s="170" t="s">
        <v>409</v>
      </c>
      <c r="E141" s="174">
        <v>100</v>
      </c>
      <c r="F141" s="172">
        <v>8708476</v>
      </c>
      <c r="G141" s="175"/>
      <c r="H141" s="175">
        <f t="shared" si="2"/>
        <v>8708476</v>
      </c>
    </row>
    <row r="142" spans="1:8" ht="83.25" customHeight="1">
      <c r="A142" s="178" t="s">
        <v>546</v>
      </c>
      <c r="B142" s="170" t="s">
        <v>6</v>
      </c>
      <c r="C142" s="170" t="s">
        <v>54</v>
      </c>
      <c r="D142" s="170" t="s">
        <v>409</v>
      </c>
      <c r="E142" s="174">
        <v>200</v>
      </c>
      <c r="F142" s="172">
        <v>50960</v>
      </c>
      <c r="G142" s="175"/>
      <c r="H142" s="175">
        <f t="shared" si="2"/>
        <v>50960</v>
      </c>
    </row>
    <row r="143" spans="1:8" ht="54" customHeight="1">
      <c r="A143" s="24" t="s">
        <v>245</v>
      </c>
      <c r="B143" s="170" t="s">
        <v>6</v>
      </c>
      <c r="C143" s="170" t="s">
        <v>54</v>
      </c>
      <c r="D143" s="170" t="s">
        <v>394</v>
      </c>
      <c r="E143" s="174">
        <v>100</v>
      </c>
      <c r="F143" s="172">
        <v>666352</v>
      </c>
      <c r="G143" s="175"/>
      <c r="H143" s="175">
        <f t="shared" si="2"/>
        <v>666352</v>
      </c>
    </row>
    <row r="144" spans="1:8" ht="54" customHeight="1">
      <c r="A144" s="24" t="s">
        <v>246</v>
      </c>
      <c r="B144" s="170" t="s">
        <v>6</v>
      </c>
      <c r="C144" s="170" t="s">
        <v>54</v>
      </c>
      <c r="D144" s="170" t="s">
        <v>395</v>
      </c>
      <c r="E144" s="174">
        <v>100</v>
      </c>
      <c r="F144" s="172">
        <v>215158</v>
      </c>
      <c r="G144" s="175"/>
      <c r="H144" s="175">
        <f t="shared" si="2"/>
        <v>215158</v>
      </c>
    </row>
    <row r="145" spans="1:8" ht="39">
      <c r="A145" s="171" t="s">
        <v>496</v>
      </c>
      <c r="B145" s="170" t="s">
        <v>6</v>
      </c>
      <c r="C145" s="170" t="s">
        <v>55</v>
      </c>
      <c r="D145" s="170" t="s">
        <v>534</v>
      </c>
      <c r="E145" s="174">
        <v>200</v>
      </c>
      <c r="F145" s="172">
        <v>69600</v>
      </c>
      <c r="G145" s="175"/>
      <c r="H145" s="175">
        <f>F145+G145</f>
        <v>69600</v>
      </c>
    </row>
    <row r="146" spans="1:8" ht="39">
      <c r="A146" s="171" t="s">
        <v>592</v>
      </c>
      <c r="B146" s="170" t="s">
        <v>6</v>
      </c>
      <c r="C146" s="170" t="s">
        <v>55</v>
      </c>
      <c r="D146" s="170" t="s">
        <v>534</v>
      </c>
      <c r="E146" s="174">
        <v>600</v>
      </c>
      <c r="F146" s="172">
        <v>47000</v>
      </c>
      <c r="G146" s="175"/>
      <c r="H146" s="175">
        <f>F146+G146</f>
        <v>47000</v>
      </c>
    </row>
    <row r="147" spans="1:8" ht="39">
      <c r="A147" s="171" t="s">
        <v>152</v>
      </c>
      <c r="B147" s="170" t="s">
        <v>6</v>
      </c>
      <c r="C147" s="170" t="s">
        <v>55</v>
      </c>
      <c r="D147" s="170" t="s">
        <v>535</v>
      </c>
      <c r="E147" s="174">
        <v>200</v>
      </c>
      <c r="F147" s="172">
        <v>110100</v>
      </c>
      <c r="G147" s="175"/>
      <c r="H147" s="175">
        <f>F147+G147</f>
        <v>110100</v>
      </c>
    </row>
    <row r="148" spans="1:8" ht="39">
      <c r="A148" s="171" t="s">
        <v>591</v>
      </c>
      <c r="B148" s="170" t="s">
        <v>6</v>
      </c>
      <c r="C148" s="170" t="s">
        <v>55</v>
      </c>
      <c r="D148" s="170" t="s">
        <v>535</v>
      </c>
      <c r="E148" s="174">
        <v>600</v>
      </c>
      <c r="F148" s="172">
        <v>91000</v>
      </c>
      <c r="G148" s="175"/>
      <c r="H148" s="175">
        <f>F148+G148</f>
        <v>91000</v>
      </c>
    </row>
    <row r="149" spans="1:8" ht="31.5" customHeight="1">
      <c r="A149" s="32" t="s">
        <v>239</v>
      </c>
      <c r="B149" s="170" t="s">
        <v>6</v>
      </c>
      <c r="C149" s="170" t="s">
        <v>55</v>
      </c>
      <c r="D149" s="170" t="s">
        <v>371</v>
      </c>
      <c r="E149" s="174">
        <v>200</v>
      </c>
      <c r="F149" s="175">
        <v>900000</v>
      </c>
      <c r="G149" s="175"/>
      <c r="H149" s="175">
        <f t="shared" si="2"/>
        <v>900000</v>
      </c>
    </row>
    <row r="150" spans="1:8" ht="28.5" customHeight="1">
      <c r="A150" s="178" t="s">
        <v>372</v>
      </c>
      <c r="B150" s="170" t="s">
        <v>6</v>
      </c>
      <c r="C150" s="170" t="s">
        <v>55</v>
      </c>
      <c r="D150" s="170" t="s">
        <v>373</v>
      </c>
      <c r="E150" s="174">
        <v>200</v>
      </c>
      <c r="F150" s="172">
        <v>2473950</v>
      </c>
      <c r="G150" s="175"/>
      <c r="H150" s="175">
        <f t="shared" si="2"/>
        <v>2473950</v>
      </c>
    </row>
    <row r="151" spans="1:8" ht="42" customHeight="1">
      <c r="A151" s="178" t="s">
        <v>374</v>
      </c>
      <c r="B151" s="170" t="s">
        <v>6</v>
      </c>
      <c r="C151" s="170" t="s">
        <v>55</v>
      </c>
      <c r="D151" s="170" t="s">
        <v>373</v>
      </c>
      <c r="E151" s="174">
        <v>600</v>
      </c>
      <c r="F151" s="172">
        <v>7161625.9800000004</v>
      </c>
      <c r="G151" s="175"/>
      <c r="H151" s="175">
        <f t="shared" si="2"/>
        <v>7161625.9800000004</v>
      </c>
    </row>
    <row r="152" spans="1:8" ht="42" customHeight="1">
      <c r="A152" s="178" t="s">
        <v>608</v>
      </c>
      <c r="B152" s="170" t="s">
        <v>6</v>
      </c>
      <c r="C152" s="170" t="s">
        <v>55</v>
      </c>
      <c r="D152" s="170" t="s">
        <v>606</v>
      </c>
      <c r="E152" s="174">
        <v>600</v>
      </c>
      <c r="F152" s="172">
        <v>0</v>
      </c>
      <c r="G152" s="175"/>
      <c r="H152" s="175">
        <f t="shared" si="2"/>
        <v>0</v>
      </c>
    </row>
    <row r="153" spans="1:8" ht="42" customHeight="1">
      <c r="A153" s="210" t="s">
        <v>927</v>
      </c>
      <c r="B153" s="205" t="s">
        <v>6</v>
      </c>
      <c r="C153" s="205" t="s">
        <v>55</v>
      </c>
      <c r="D153" s="205" t="s">
        <v>606</v>
      </c>
      <c r="E153" s="208">
        <v>600</v>
      </c>
      <c r="F153" s="207">
        <v>429292.93</v>
      </c>
      <c r="G153" s="209"/>
      <c r="H153" s="209">
        <f t="shared" si="2"/>
        <v>429292.93</v>
      </c>
    </row>
    <row r="154" spans="1:8" ht="51">
      <c r="A154" s="25" t="s">
        <v>648</v>
      </c>
      <c r="B154" s="170" t="s">
        <v>6</v>
      </c>
      <c r="C154" s="170" t="s">
        <v>55</v>
      </c>
      <c r="D154" s="170" t="s">
        <v>377</v>
      </c>
      <c r="E154" s="174">
        <v>600</v>
      </c>
      <c r="F154" s="42">
        <v>1568893.82</v>
      </c>
      <c r="G154" s="175"/>
      <c r="H154" s="175">
        <f t="shared" si="2"/>
        <v>1568893.82</v>
      </c>
    </row>
    <row r="155" spans="1:8" ht="38.25">
      <c r="A155" s="178" t="s">
        <v>571</v>
      </c>
      <c r="B155" s="170" t="s">
        <v>6</v>
      </c>
      <c r="C155" s="170" t="s">
        <v>55</v>
      </c>
      <c r="D155" s="170" t="s">
        <v>598</v>
      </c>
      <c r="E155" s="174">
        <v>200</v>
      </c>
      <c r="F155" s="172">
        <v>346600</v>
      </c>
      <c r="G155" s="175"/>
      <c r="H155" s="175">
        <f t="shared" si="2"/>
        <v>346600</v>
      </c>
    </row>
    <row r="156" spans="1:8" ht="38.25">
      <c r="A156" s="178" t="s">
        <v>609</v>
      </c>
      <c r="B156" s="170" t="s">
        <v>6</v>
      </c>
      <c r="C156" s="170" t="s">
        <v>55</v>
      </c>
      <c r="D156" s="170" t="s">
        <v>610</v>
      </c>
      <c r="E156" s="174">
        <v>200</v>
      </c>
      <c r="F156" s="172">
        <v>0</v>
      </c>
      <c r="G156" s="175"/>
      <c r="H156" s="175">
        <f t="shared" si="2"/>
        <v>0</v>
      </c>
    </row>
    <row r="157" spans="1:8" ht="51">
      <c r="A157" s="178" t="s">
        <v>611</v>
      </c>
      <c r="B157" s="170" t="s">
        <v>6</v>
      </c>
      <c r="C157" s="170" t="s">
        <v>55</v>
      </c>
      <c r="D157" s="170" t="s">
        <v>610</v>
      </c>
      <c r="E157" s="174">
        <v>600</v>
      </c>
      <c r="F157" s="172">
        <v>0</v>
      </c>
      <c r="G157" s="212"/>
      <c r="H157" s="175">
        <f t="shared" si="2"/>
        <v>0</v>
      </c>
    </row>
    <row r="158" spans="1:8" ht="76.5">
      <c r="A158" s="215" t="s">
        <v>928</v>
      </c>
      <c r="B158" s="211" t="s">
        <v>6</v>
      </c>
      <c r="C158" s="211" t="s">
        <v>55</v>
      </c>
      <c r="D158" s="211" t="s">
        <v>610</v>
      </c>
      <c r="E158" s="213">
        <v>200</v>
      </c>
      <c r="F158" s="212">
        <v>878572.57</v>
      </c>
      <c r="G158" s="212"/>
      <c r="H158" s="214">
        <f t="shared" si="2"/>
        <v>878572.57</v>
      </c>
    </row>
    <row r="159" spans="1:8" ht="76.5">
      <c r="A159" s="215" t="s">
        <v>929</v>
      </c>
      <c r="B159" s="211" t="s">
        <v>6</v>
      </c>
      <c r="C159" s="211" t="s">
        <v>55</v>
      </c>
      <c r="D159" s="211" t="s">
        <v>610</v>
      </c>
      <c r="E159" s="213">
        <v>600</v>
      </c>
      <c r="F159" s="212">
        <v>2952138.5</v>
      </c>
      <c r="G159" s="212"/>
      <c r="H159" s="214">
        <f t="shared" si="2"/>
        <v>2952138.5</v>
      </c>
    </row>
    <row r="160" spans="1:8" ht="42.75" customHeight="1">
      <c r="A160" s="18" t="s">
        <v>637</v>
      </c>
      <c r="B160" s="170" t="s">
        <v>6</v>
      </c>
      <c r="C160" s="170" t="s">
        <v>55</v>
      </c>
      <c r="D160" s="170" t="s">
        <v>598</v>
      </c>
      <c r="E160" s="174">
        <v>600</v>
      </c>
      <c r="F160" s="172">
        <v>1010000</v>
      </c>
      <c r="G160" s="175"/>
      <c r="H160" s="175">
        <f t="shared" si="2"/>
        <v>1010000</v>
      </c>
    </row>
    <row r="161" spans="1:8" ht="63.75">
      <c r="A161" s="18" t="s">
        <v>132</v>
      </c>
      <c r="B161" s="170" t="s">
        <v>6</v>
      </c>
      <c r="C161" s="170" t="s">
        <v>55</v>
      </c>
      <c r="D161" s="170" t="s">
        <v>382</v>
      </c>
      <c r="E161" s="174">
        <v>200</v>
      </c>
      <c r="F161" s="172">
        <v>74760</v>
      </c>
      <c r="G161" s="175"/>
      <c r="H161" s="175">
        <f t="shared" si="2"/>
        <v>74760</v>
      </c>
    </row>
    <row r="162" spans="1:8" ht="69.75" customHeight="1">
      <c r="A162" s="18" t="s">
        <v>254</v>
      </c>
      <c r="B162" s="170" t="s">
        <v>6</v>
      </c>
      <c r="C162" s="170" t="s">
        <v>55</v>
      </c>
      <c r="D162" s="170" t="s">
        <v>382</v>
      </c>
      <c r="E162" s="174">
        <v>600</v>
      </c>
      <c r="F162" s="172">
        <v>74760</v>
      </c>
      <c r="G162" s="175"/>
      <c r="H162" s="175">
        <f t="shared" si="2"/>
        <v>74760</v>
      </c>
    </row>
    <row r="163" spans="1:8" ht="66" customHeight="1">
      <c r="A163" s="178" t="s">
        <v>83</v>
      </c>
      <c r="B163" s="170" t="s">
        <v>6</v>
      </c>
      <c r="C163" s="170" t="s">
        <v>55</v>
      </c>
      <c r="D163" s="170" t="s">
        <v>397</v>
      </c>
      <c r="E163" s="174">
        <v>100</v>
      </c>
      <c r="F163" s="172">
        <v>905600</v>
      </c>
      <c r="G163" s="175"/>
      <c r="H163" s="175">
        <f t="shared" si="2"/>
        <v>905600</v>
      </c>
    </row>
    <row r="164" spans="1:8" ht="43.5" customHeight="1">
      <c r="A164" s="25" t="s">
        <v>137</v>
      </c>
      <c r="B164" s="170" t="s">
        <v>6</v>
      </c>
      <c r="C164" s="170" t="s">
        <v>55</v>
      </c>
      <c r="D164" s="170" t="s">
        <v>397</v>
      </c>
      <c r="E164" s="174">
        <v>200</v>
      </c>
      <c r="F164" s="172">
        <v>10119814.949999999</v>
      </c>
      <c r="G164" s="175"/>
      <c r="H164" s="175">
        <f t="shared" si="2"/>
        <v>10119814.949999999</v>
      </c>
    </row>
    <row r="165" spans="1:8" ht="40.5" customHeight="1">
      <c r="A165" s="25" t="s">
        <v>84</v>
      </c>
      <c r="B165" s="170" t="s">
        <v>6</v>
      </c>
      <c r="C165" s="170" t="s">
        <v>55</v>
      </c>
      <c r="D165" s="170" t="s">
        <v>397</v>
      </c>
      <c r="E165" s="174">
        <v>600</v>
      </c>
      <c r="F165" s="172">
        <v>18623000.550000001</v>
      </c>
      <c r="G165" s="175"/>
      <c r="H165" s="175">
        <f t="shared" si="2"/>
        <v>18623000.550000001</v>
      </c>
    </row>
    <row r="166" spans="1:8" ht="27" customHeight="1">
      <c r="A166" s="25" t="s">
        <v>85</v>
      </c>
      <c r="B166" s="170" t="s">
        <v>6</v>
      </c>
      <c r="C166" s="170" t="s">
        <v>55</v>
      </c>
      <c r="D166" s="170" t="s">
        <v>397</v>
      </c>
      <c r="E166" s="174">
        <v>800</v>
      </c>
      <c r="F166" s="172">
        <v>373926.53</v>
      </c>
      <c r="G166" s="175"/>
      <c r="H166" s="175">
        <f t="shared" si="2"/>
        <v>373926.53</v>
      </c>
    </row>
    <row r="167" spans="1:8" ht="27.75" customHeight="1">
      <c r="A167" s="178" t="s">
        <v>135</v>
      </c>
      <c r="B167" s="170" t="s">
        <v>6</v>
      </c>
      <c r="C167" s="170" t="s">
        <v>55</v>
      </c>
      <c r="D167" s="170" t="s">
        <v>399</v>
      </c>
      <c r="E167" s="174">
        <v>200</v>
      </c>
      <c r="F167" s="172">
        <v>813078</v>
      </c>
      <c r="G167" s="175"/>
      <c r="H167" s="175">
        <f t="shared" si="2"/>
        <v>813078</v>
      </c>
    </row>
    <row r="168" spans="1:8" ht="27.75" customHeight="1">
      <c r="A168" s="178" t="s">
        <v>136</v>
      </c>
      <c r="B168" s="170" t="s">
        <v>6</v>
      </c>
      <c r="C168" s="170" t="s">
        <v>55</v>
      </c>
      <c r="D168" s="170" t="s">
        <v>400</v>
      </c>
      <c r="E168" s="174">
        <v>200</v>
      </c>
      <c r="F168" s="172">
        <v>698493.33</v>
      </c>
      <c r="G168" s="175"/>
      <c r="H168" s="175">
        <f t="shared" si="2"/>
        <v>698493.33</v>
      </c>
    </row>
    <row r="169" spans="1:8" ht="54" customHeight="1">
      <c r="A169" s="24" t="s">
        <v>245</v>
      </c>
      <c r="B169" s="170" t="s">
        <v>6</v>
      </c>
      <c r="C169" s="170" t="s">
        <v>55</v>
      </c>
      <c r="D169" s="170" t="s">
        <v>401</v>
      </c>
      <c r="E169" s="174">
        <v>100</v>
      </c>
      <c r="F169" s="172">
        <v>255878</v>
      </c>
      <c r="G169" s="175"/>
      <c r="H169" s="175">
        <f t="shared" si="2"/>
        <v>255878</v>
      </c>
    </row>
    <row r="170" spans="1:8" ht="54.75" customHeight="1">
      <c r="A170" s="24" t="s">
        <v>246</v>
      </c>
      <c r="B170" s="170" t="s">
        <v>6</v>
      </c>
      <c r="C170" s="170" t="s">
        <v>55</v>
      </c>
      <c r="D170" s="170" t="s">
        <v>402</v>
      </c>
      <c r="E170" s="174">
        <v>100</v>
      </c>
      <c r="F170" s="172">
        <v>170119</v>
      </c>
      <c r="G170" s="175"/>
      <c r="H170" s="175">
        <f t="shared" si="2"/>
        <v>170119</v>
      </c>
    </row>
    <row r="171" spans="1:8" ht="96" customHeight="1">
      <c r="A171" s="24" t="s">
        <v>403</v>
      </c>
      <c r="B171" s="170" t="s">
        <v>6</v>
      </c>
      <c r="C171" s="170" t="s">
        <v>55</v>
      </c>
      <c r="D171" s="170" t="s">
        <v>404</v>
      </c>
      <c r="E171" s="174">
        <v>100</v>
      </c>
      <c r="F171" s="172">
        <v>0</v>
      </c>
      <c r="G171" s="212"/>
      <c r="H171" s="175">
        <f t="shared" si="2"/>
        <v>0</v>
      </c>
    </row>
    <row r="172" spans="1:8" ht="65.25" customHeight="1">
      <c r="A172" s="24" t="s">
        <v>405</v>
      </c>
      <c r="B172" s="170" t="s">
        <v>6</v>
      </c>
      <c r="C172" s="170" t="s">
        <v>55</v>
      </c>
      <c r="D172" s="170" t="s">
        <v>404</v>
      </c>
      <c r="E172" s="174">
        <v>600</v>
      </c>
      <c r="F172" s="172">
        <v>0</v>
      </c>
      <c r="G172" s="212"/>
      <c r="H172" s="175">
        <f t="shared" si="2"/>
        <v>0</v>
      </c>
    </row>
    <row r="173" spans="1:8" ht="65.25" customHeight="1">
      <c r="A173" s="24" t="s">
        <v>933</v>
      </c>
      <c r="B173" s="211" t="s">
        <v>6</v>
      </c>
      <c r="C173" s="211" t="s">
        <v>55</v>
      </c>
      <c r="D173" s="211" t="s">
        <v>404</v>
      </c>
      <c r="E173" s="213">
        <v>100</v>
      </c>
      <c r="F173" s="212">
        <v>1328040</v>
      </c>
      <c r="G173" s="212"/>
      <c r="H173" s="214">
        <f t="shared" si="2"/>
        <v>1328040</v>
      </c>
    </row>
    <row r="174" spans="1:8" ht="65.25" customHeight="1">
      <c r="A174" s="24" t="s">
        <v>934</v>
      </c>
      <c r="B174" s="211" t="s">
        <v>6</v>
      </c>
      <c r="C174" s="211" t="s">
        <v>55</v>
      </c>
      <c r="D174" s="211" t="s">
        <v>404</v>
      </c>
      <c r="E174" s="213">
        <v>600</v>
      </c>
      <c r="F174" s="212">
        <v>2812320</v>
      </c>
      <c r="G174" s="212"/>
      <c r="H174" s="214">
        <f t="shared" si="2"/>
        <v>2812320</v>
      </c>
    </row>
    <row r="175" spans="1:8" ht="120" customHeight="1">
      <c r="A175" s="32" t="s">
        <v>411</v>
      </c>
      <c r="B175" s="170" t="s">
        <v>6</v>
      </c>
      <c r="C175" s="170" t="s">
        <v>55</v>
      </c>
      <c r="D175" s="170" t="s">
        <v>412</v>
      </c>
      <c r="E175" s="174">
        <v>100</v>
      </c>
      <c r="F175" s="172">
        <v>16283195.09</v>
      </c>
      <c r="G175" s="175"/>
      <c r="H175" s="175">
        <f t="shared" si="2"/>
        <v>16283195.09</v>
      </c>
    </row>
    <row r="176" spans="1:8" ht="108" customHeight="1">
      <c r="A176" s="178" t="s">
        <v>260</v>
      </c>
      <c r="B176" s="170" t="s">
        <v>6</v>
      </c>
      <c r="C176" s="170" t="s">
        <v>55</v>
      </c>
      <c r="D176" s="170" t="s">
        <v>412</v>
      </c>
      <c r="E176" s="174">
        <v>200</v>
      </c>
      <c r="F176" s="172">
        <v>141087.91</v>
      </c>
      <c r="G176" s="175"/>
      <c r="H176" s="175">
        <f t="shared" si="2"/>
        <v>141087.91</v>
      </c>
    </row>
    <row r="177" spans="1:8" ht="104.25" customHeight="1">
      <c r="A177" s="25" t="s">
        <v>261</v>
      </c>
      <c r="B177" s="170" t="s">
        <v>6</v>
      </c>
      <c r="C177" s="170" t="s">
        <v>55</v>
      </c>
      <c r="D177" s="170" t="s">
        <v>412</v>
      </c>
      <c r="E177" s="174">
        <v>600</v>
      </c>
      <c r="F177" s="172">
        <v>44011587</v>
      </c>
      <c r="G177" s="175"/>
      <c r="H177" s="175">
        <f t="shared" si="2"/>
        <v>44011587</v>
      </c>
    </row>
    <row r="178" spans="1:8" ht="54.75" customHeight="1">
      <c r="A178" s="178" t="s">
        <v>97</v>
      </c>
      <c r="B178" s="170" t="s">
        <v>6</v>
      </c>
      <c r="C178" s="170" t="s">
        <v>190</v>
      </c>
      <c r="D178" s="170" t="s">
        <v>415</v>
      </c>
      <c r="E178" s="174">
        <v>100</v>
      </c>
      <c r="F178" s="172">
        <v>3186460.21</v>
      </c>
      <c r="G178" s="175"/>
      <c r="H178" s="175">
        <f t="shared" si="2"/>
        <v>3186460.21</v>
      </c>
    </row>
    <row r="179" spans="1:8" ht="30" customHeight="1">
      <c r="A179" s="178" t="s">
        <v>416</v>
      </c>
      <c r="B179" s="170" t="s">
        <v>6</v>
      </c>
      <c r="C179" s="170" t="s">
        <v>190</v>
      </c>
      <c r="D179" s="170" t="s">
        <v>415</v>
      </c>
      <c r="E179" s="174">
        <v>200</v>
      </c>
      <c r="F179" s="172">
        <v>1072400</v>
      </c>
      <c r="G179" s="175"/>
      <c r="H179" s="175">
        <f t="shared" si="2"/>
        <v>1072400</v>
      </c>
    </row>
    <row r="180" spans="1:8" ht="28.5" customHeight="1">
      <c r="A180" s="178" t="s">
        <v>98</v>
      </c>
      <c r="B180" s="170" t="s">
        <v>6</v>
      </c>
      <c r="C180" s="170" t="s">
        <v>190</v>
      </c>
      <c r="D180" s="170" t="s">
        <v>415</v>
      </c>
      <c r="E180" s="174">
        <v>800</v>
      </c>
      <c r="F180" s="172">
        <v>75602.41</v>
      </c>
      <c r="G180" s="175"/>
      <c r="H180" s="175">
        <f t="shared" si="2"/>
        <v>75602.41</v>
      </c>
    </row>
    <row r="181" spans="1:8" ht="79.5" customHeight="1">
      <c r="A181" s="178" t="s">
        <v>235</v>
      </c>
      <c r="B181" s="170" t="s">
        <v>6</v>
      </c>
      <c r="C181" s="170" t="s">
        <v>190</v>
      </c>
      <c r="D181" s="170" t="s">
        <v>417</v>
      </c>
      <c r="E181" s="174">
        <v>100</v>
      </c>
      <c r="F181" s="172">
        <v>3187.56</v>
      </c>
      <c r="G181" s="175"/>
      <c r="H181" s="175">
        <f t="shared" si="2"/>
        <v>3187.56</v>
      </c>
    </row>
    <row r="182" spans="1:8" ht="78.75" customHeight="1">
      <c r="A182" s="24" t="s">
        <v>418</v>
      </c>
      <c r="B182" s="170" t="s">
        <v>6</v>
      </c>
      <c r="C182" s="170" t="s">
        <v>190</v>
      </c>
      <c r="D182" s="170" t="s">
        <v>419</v>
      </c>
      <c r="E182" s="174">
        <v>100</v>
      </c>
      <c r="F182" s="172">
        <v>952.23</v>
      </c>
      <c r="G182" s="175"/>
      <c r="H182" s="175">
        <f t="shared" si="2"/>
        <v>952.23</v>
      </c>
    </row>
    <row r="183" spans="1:8" ht="78" customHeight="1">
      <c r="A183" s="178" t="s">
        <v>259</v>
      </c>
      <c r="B183" s="170" t="s">
        <v>6</v>
      </c>
      <c r="C183" s="170" t="s">
        <v>190</v>
      </c>
      <c r="D183" s="170" t="s">
        <v>420</v>
      </c>
      <c r="E183" s="174">
        <v>100</v>
      </c>
      <c r="F183" s="172">
        <v>94269.96</v>
      </c>
      <c r="G183" s="175"/>
      <c r="H183" s="175">
        <f t="shared" si="2"/>
        <v>94269.96</v>
      </c>
    </row>
    <row r="184" spans="1:8" ht="76.5">
      <c r="A184" s="178" t="s">
        <v>236</v>
      </c>
      <c r="B184" s="170" t="s">
        <v>6</v>
      </c>
      <c r="C184" s="170" t="s">
        <v>190</v>
      </c>
      <c r="D184" s="170" t="s">
        <v>421</v>
      </c>
      <c r="E184" s="174">
        <v>100</v>
      </c>
      <c r="F184" s="172">
        <v>262442.32</v>
      </c>
      <c r="G184" s="175"/>
      <c r="H184" s="175">
        <f t="shared" si="2"/>
        <v>262442.32</v>
      </c>
    </row>
    <row r="185" spans="1:8" ht="51">
      <c r="A185" s="24" t="s">
        <v>245</v>
      </c>
      <c r="B185" s="170" t="s">
        <v>6</v>
      </c>
      <c r="C185" s="170" t="s">
        <v>190</v>
      </c>
      <c r="D185" s="170" t="s">
        <v>422</v>
      </c>
      <c r="E185" s="174">
        <v>100</v>
      </c>
      <c r="F185" s="172">
        <v>483493</v>
      </c>
      <c r="G185" s="175"/>
      <c r="H185" s="175">
        <f t="shared" si="2"/>
        <v>483493</v>
      </c>
    </row>
    <row r="186" spans="1:8" ht="51">
      <c r="A186" s="24" t="s">
        <v>246</v>
      </c>
      <c r="B186" s="170" t="s">
        <v>6</v>
      </c>
      <c r="C186" s="170" t="s">
        <v>190</v>
      </c>
      <c r="D186" s="170" t="s">
        <v>423</v>
      </c>
      <c r="E186" s="174">
        <v>100</v>
      </c>
      <c r="F186" s="172">
        <v>551779</v>
      </c>
      <c r="G186" s="175"/>
      <c r="H186" s="175">
        <f t="shared" si="2"/>
        <v>551779</v>
      </c>
    </row>
    <row r="187" spans="1:8" ht="39">
      <c r="A187" s="171" t="s">
        <v>152</v>
      </c>
      <c r="B187" s="170" t="s">
        <v>6</v>
      </c>
      <c r="C187" s="170" t="s">
        <v>190</v>
      </c>
      <c r="D187" s="170" t="s">
        <v>535</v>
      </c>
      <c r="E187" s="174">
        <v>200</v>
      </c>
      <c r="F187" s="172">
        <v>6000</v>
      </c>
      <c r="G187" s="175"/>
      <c r="H187" s="175">
        <f t="shared" si="2"/>
        <v>6000</v>
      </c>
    </row>
    <row r="188" spans="1:8" ht="51">
      <c r="A188" s="178" t="s">
        <v>426</v>
      </c>
      <c r="B188" s="170" t="s">
        <v>6</v>
      </c>
      <c r="C188" s="170" t="s">
        <v>56</v>
      </c>
      <c r="D188" s="170" t="s">
        <v>427</v>
      </c>
      <c r="E188" s="174">
        <v>600</v>
      </c>
      <c r="F188" s="172">
        <v>25410</v>
      </c>
      <c r="G188" s="175"/>
      <c r="H188" s="175">
        <f t="shared" si="2"/>
        <v>25410</v>
      </c>
    </row>
    <row r="189" spans="1:8" ht="39">
      <c r="A189" s="26" t="s">
        <v>153</v>
      </c>
      <c r="B189" s="170" t="s">
        <v>6</v>
      </c>
      <c r="C189" s="170" t="s">
        <v>56</v>
      </c>
      <c r="D189" s="170" t="s">
        <v>428</v>
      </c>
      <c r="E189" s="174">
        <v>200</v>
      </c>
      <c r="F189" s="172">
        <v>215985</v>
      </c>
      <c r="G189" s="175"/>
      <c r="H189" s="175">
        <f t="shared" si="2"/>
        <v>215985</v>
      </c>
    </row>
    <row r="190" spans="1:8" ht="39">
      <c r="A190" s="26" t="s">
        <v>154</v>
      </c>
      <c r="B190" s="170" t="s">
        <v>6</v>
      </c>
      <c r="C190" s="170" t="s">
        <v>56</v>
      </c>
      <c r="D190" s="170" t="s">
        <v>428</v>
      </c>
      <c r="E190" s="174">
        <v>600</v>
      </c>
      <c r="F190" s="172">
        <v>495495</v>
      </c>
      <c r="G190" s="175"/>
      <c r="H190" s="175">
        <f t="shared" si="2"/>
        <v>495495</v>
      </c>
    </row>
    <row r="191" spans="1:8" ht="39" customHeight="1">
      <c r="A191" s="178" t="s">
        <v>593</v>
      </c>
      <c r="B191" s="170" t="s">
        <v>6</v>
      </c>
      <c r="C191" s="170" t="s">
        <v>56</v>
      </c>
      <c r="D191" s="170" t="s">
        <v>463</v>
      </c>
      <c r="E191" s="174">
        <v>600</v>
      </c>
      <c r="F191" s="172">
        <v>20000</v>
      </c>
      <c r="G191" s="175"/>
      <c r="H191" s="175">
        <f t="shared" si="2"/>
        <v>20000</v>
      </c>
    </row>
    <row r="192" spans="1:8" ht="29.25" customHeight="1">
      <c r="A192" s="171" t="s">
        <v>503</v>
      </c>
      <c r="B192" s="170" t="s">
        <v>6</v>
      </c>
      <c r="C192" s="170" t="s">
        <v>56</v>
      </c>
      <c r="D192" s="170" t="s">
        <v>464</v>
      </c>
      <c r="E192" s="174">
        <v>200</v>
      </c>
      <c r="F192" s="172">
        <v>10000</v>
      </c>
      <c r="G192" s="175"/>
      <c r="H192" s="175">
        <f t="shared" si="2"/>
        <v>10000</v>
      </c>
    </row>
    <row r="193" spans="1:8" ht="42.75" customHeight="1">
      <c r="A193" s="171" t="s">
        <v>636</v>
      </c>
      <c r="B193" s="170" t="s">
        <v>6</v>
      </c>
      <c r="C193" s="170" t="s">
        <v>56</v>
      </c>
      <c r="D193" s="170" t="s">
        <v>464</v>
      </c>
      <c r="E193" s="174">
        <v>600</v>
      </c>
      <c r="F193" s="172">
        <v>20000</v>
      </c>
      <c r="G193" s="175"/>
      <c r="H193" s="175">
        <f t="shared" si="2"/>
        <v>20000</v>
      </c>
    </row>
    <row r="194" spans="1:8" ht="42.75" customHeight="1">
      <c r="A194" s="25" t="s">
        <v>644</v>
      </c>
      <c r="B194" s="170" t="s">
        <v>6</v>
      </c>
      <c r="C194" s="170" t="s">
        <v>57</v>
      </c>
      <c r="D194" s="170" t="s">
        <v>642</v>
      </c>
      <c r="E194" s="174">
        <v>600</v>
      </c>
      <c r="F194" s="42">
        <v>1899744.29</v>
      </c>
      <c r="G194" s="175"/>
      <c r="H194" s="175">
        <f>F194+G194</f>
        <v>1899744.29</v>
      </c>
    </row>
    <row r="195" spans="1:8" ht="29.25" customHeight="1">
      <c r="A195" s="178" t="s">
        <v>612</v>
      </c>
      <c r="B195" s="170" t="s">
        <v>6</v>
      </c>
      <c r="C195" s="170" t="s">
        <v>57</v>
      </c>
      <c r="D195" s="170" t="s">
        <v>379</v>
      </c>
      <c r="E195" s="174">
        <v>200</v>
      </c>
      <c r="F195" s="172">
        <v>45100</v>
      </c>
      <c r="G195" s="175"/>
      <c r="H195" s="175">
        <f>F195+G195</f>
        <v>45100</v>
      </c>
    </row>
    <row r="196" spans="1:8" ht="28.5" customHeight="1">
      <c r="A196" s="238" t="s">
        <v>578</v>
      </c>
      <c r="B196" s="170" t="s">
        <v>6</v>
      </c>
      <c r="C196" s="170" t="s">
        <v>57</v>
      </c>
      <c r="D196" s="170" t="s">
        <v>379</v>
      </c>
      <c r="E196" s="174">
        <v>300</v>
      </c>
      <c r="F196" s="172">
        <v>50000</v>
      </c>
      <c r="G196" s="175"/>
      <c r="H196" s="175">
        <f t="shared" si="2"/>
        <v>50000</v>
      </c>
    </row>
    <row r="197" spans="1:8" ht="42" customHeight="1">
      <c r="A197" s="178" t="s">
        <v>133</v>
      </c>
      <c r="B197" s="170" t="s">
        <v>6</v>
      </c>
      <c r="C197" s="170" t="s">
        <v>57</v>
      </c>
      <c r="D197" s="170" t="s">
        <v>388</v>
      </c>
      <c r="E197" s="174">
        <v>200</v>
      </c>
      <c r="F197" s="172">
        <v>356400</v>
      </c>
      <c r="G197" s="175"/>
      <c r="H197" s="175">
        <f t="shared" si="2"/>
        <v>356400</v>
      </c>
    </row>
    <row r="198" spans="1:8" ht="42" customHeight="1">
      <c r="A198" s="178" t="s">
        <v>123</v>
      </c>
      <c r="B198" s="170" t="s">
        <v>6</v>
      </c>
      <c r="C198" s="170" t="s">
        <v>57</v>
      </c>
      <c r="D198" s="170" t="s">
        <v>388</v>
      </c>
      <c r="E198" s="174">
        <v>600</v>
      </c>
      <c r="F198" s="172">
        <v>30000</v>
      </c>
      <c r="G198" s="175"/>
      <c r="H198" s="175">
        <f t="shared" si="2"/>
        <v>30000</v>
      </c>
    </row>
    <row r="199" spans="1:8" ht="51">
      <c r="A199" s="178" t="s">
        <v>86</v>
      </c>
      <c r="B199" s="170" t="s">
        <v>6</v>
      </c>
      <c r="C199" s="170" t="s">
        <v>57</v>
      </c>
      <c r="D199" s="170" t="s">
        <v>398</v>
      </c>
      <c r="E199" s="174">
        <v>100</v>
      </c>
      <c r="F199" s="172">
        <v>6762900</v>
      </c>
      <c r="G199" s="175"/>
      <c r="H199" s="175">
        <f t="shared" si="2"/>
        <v>6762900</v>
      </c>
    </row>
    <row r="200" spans="1:8" ht="25.5">
      <c r="A200" s="25" t="s">
        <v>138</v>
      </c>
      <c r="B200" s="170" t="s">
        <v>6</v>
      </c>
      <c r="C200" s="170" t="s">
        <v>57</v>
      </c>
      <c r="D200" s="170" t="s">
        <v>398</v>
      </c>
      <c r="E200" s="174">
        <v>200</v>
      </c>
      <c r="F200" s="172">
        <v>1632900</v>
      </c>
      <c r="G200" s="175"/>
      <c r="H200" s="175">
        <f t="shared" si="2"/>
        <v>1632900</v>
      </c>
    </row>
    <row r="201" spans="1:8" ht="23.25" customHeight="1">
      <c r="A201" s="25" t="s">
        <v>87</v>
      </c>
      <c r="B201" s="170" t="s">
        <v>6</v>
      </c>
      <c r="C201" s="170" t="s">
        <v>57</v>
      </c>
      <c r="D201" s="170" t="s">
        <v>398</v>
      </c>
      <c r="E201" s="174">
        <v>800</v>
      </c>
      <c r="F201" s="172">
        <v>5800</v>
      </c>
      <c r="G201" s="175"/>
      <c r="H201" s="175">
        <f t="shared" si="2"/>
        <v>5800</v>
      </c>
    </row>
    <row r="202" spans="1:8" ht="54" customHeight="1">
      <c r="A202" s="24" t="s">
        <v>245</v>
      </c>
      <c r="B202" s="170" t="s">
        <v>6</v>
      </c>
      <c r="C202" s="170" t="s">
        <v>57</v>
      </c>
      <c r="D202" s="170" t="s">
        <v>401</v>
      </c>
      <c r="E202" s="174">
        <v>100</v>
      </c>
      <c r="F202" s="172">
        <v>43390</v>
      </c>
      <c r="G202" s="175"/>
      <c r="H202" s="175">
        <f t="shared" si="2"/>
        <v>43390</v>
      </c>
    </row>
    <row r="203" spans="1:8" ht="53.25" customHeight="1">
      <c r="A203" s="24" t="s">
        <v>246</v>
      </c>
      <c r="B203" s="170" t="s">
        <v>6</v>
      </c>
      <c r="C203" s="170" t="s">
        <v>57</v>
      </c>
      <c r="D203" s="170" t="s">
        <v>402</v>
      </c>
      <c r="E203" s="174">
        <v>100</v>
      </c>
      <c r="F203" s="172">
        <v>869230</v>
      </c>
      <c r="G203" s="175"/>
      <c r="H203" s="175">
        <f t="shared" si="2"/>
        <v>869230</v>
      </c>
    </row>
    <row r="204" spans="1:8" ht="51.75" customHeight="1">
      <c r="A204" s="178" t="s">
        <v>580</v>
      </c>
      <c r="B204" s="170" t="s">
        <v>6</v>
      </c>
      <c r="C204" s="170" t="s">
        <v>57</v>
      </c>
      <c r="D204" s="170" t="s">
        <v>504</v>
      </c>
      <c r="E204" s="174">
        <v>300</v>
      </c>
      <c r="F204" s="95">
        <v>21000</v>
      </c>
      <c r="G204" s="175"/>
      <c r="H204" s="175">
        <f t="shared" si="2"/>
        <v>21000</v>
      </c>
    </row>
    <row r="205" spans="1:8" ht="28.5" customHeight="1">
      <c r="A205" s="178" t="s">
        <v>594</v>
      </c>
      <c r="B205" s="170" t="s">
        <v>6</v>
      </c>
      <c r="C205" s="170" t="s">
        <v>57</v>
      </c>
      <c r="D205" s="170" t="s">
        <v>505</v>
      </c>
      <c r="E205" s="174">
        <v>300</v>
      </c>
      <c r="F205" s="172">
        <v>144000</v>
      </c>
      <c r="G205" s="175"/>
      <c r="H205" s="175">
        <f t="shared" si="2"/>
        <v>144000</v>
      </c>
    </row>
    <row r="206" spans="1:8" ht="28.5" customHeight="1">
      <c r="A206" s="178" t="s">
        <v>595</v>
      </c>
      <c r="B206" s="170" t="s">
        <v>6</v>
      </c>
      <c r="C206" s="170" t="s">
        <v>57</v>
      </c>
      <c r="D206" s="170" t="s">
        <v>506</v>
      </c>
      <c r="E206" s="174">
        <v>300</v>
      </c>
      <c r="F206" s="172">
        <v>105000</v>
      </c>
      <c r="G206" s="175"/>
      <c r="H206" s="175">
        <f t="shared" si="2"/>
        <v>105000</v>
      </c>
    </row>
    <row r="207" spans="1:8" ht="40.5" customHeight="1">
      <c r="A207" s="178" t="s">
        <v>237</v>
      </c>
      <c r="B207" s="170" t="s">
        <v>6</v>
      </c>
      <c r="C207" s="170" t="s">
        <v>57</v>
      </c>
      <c r="D207" s="170" t="s">
        <v>583</v>
      </c>
      <c r="E207" s="174">
        <v>200</v>
      </c>
      <c r="F207" s="172">
        <v>135728.84</v>
      </c>
      <c r="G207" s="175"/>
      <c r="H207" s="175">
        <f t="shared" si="2"/>
        <v>135728.84</v>
      </c>
    </row>
    <row r="208" spans="1:8" ht="55.5" customHeight="1">
      <c r="A208" s="178" t="s">
        <v>597</v>
      </c>
      <c r="B208" s="170" t="s">
        <v>6</v>
      </c>
      <c r="C208" s="170" t="s">
        <v>57</v>
      </c>
      <c r="D208" s="170" t="s">
        <v>584</v>
      </c>
      <c r="E208" s="174">
        <v>300</v>
      </c>
      <c r="F208" s="172">
        <v>9000</v>
      </c>
      <c r="G208" s="175"/>
      <c r="H208" s="175">
        <f t="shared" si="2"/>
        <v>9000</v>
      </c>
    </row>
    <row r="209" spans="1:8" ht="40.5" customHeight="1">
      <c r="A209" s="171" t="s">
        <v>301</v>
      </c>
      <c r="B209" s="170" t="s">
        <v>6</v>
      </c>
      <c r="C209" s="170" t="s">
        <v>57</v>
      </c>
      <c r="D209" s="170" t="s">
        <v>513</v>
      </c>
      <c r="E209" s="174">
        <v>200</v>
      </c>
      <c r="F209" s="172">
        <v>35000</v>
      </c>
      <c r="G209" s="175"/>
      <c r="H209" s="175">
        <f t="shared" si="2"/>
        <v>35000</v>
      </c>
    </row>
    <row r="210" spans="1:8" ht="39">
      <c r="A210" s="171" t="s">
        <v>488</v>
      </c>
      <c r="B210" s="170" t="s">
        <v>6</v>
      </c>
      <c r="C210" s="170" t="s">
        <v>57</v>
      </c>
      <c r="D210" s="170" t="s">
        <v>533</v>
      </c>
      <c r="E210" s="174">
        <v>200</v>
      </c>
      <c r="F210" s="172">
        <v>30000</v>
      </c>
      <c r="G210" s="175"/>
      <c r="H210" s="175">
        <f t="shared" ref="H210:H217" si="3">F210+G210</f>
        <v>30000</v>
      </c>
    </row>
    <row r="211" spans="1:8" ht="39">
      <c r="A211" s="171" t="s">
        <v>596</v>
      </c>
      <c r="B211" s="170" t="s">
        <v>6</v>
      </c>
      <c r="C211" s="170" t="s">
        <v>57</v>
      </c>
      <c r="D211" s="170" t="s">
        <v>533</v>
      </c>
      <c r="E211" s="174">
        <v>600</v>
      </c>
      <c r="F211" s="172">
        <v>100000</v>
      </c>
      <c r="G211" s="175"/>
      <c r="H211" s="175">
        <f t="shared" si="3"/>
        <v>100000</v>
      </c>
    </row>
    <row r="212" spans="1:8" ht="51">
      <c r="A212" s="178" t="s">
        <v>194</v>
      </c>
      <c r="B212" s="170" t="s">
        <v>6</v>
      </c>
      <c r="C212" s="170" t="s">
        <v>57</v>
      </c>
      <c r="D212" s="8">
        <v>4190000370</v>
      </c>
      <c r="E212" s="174">
        <v>100</v>
      </c>
      <c r="F212" s="172">
        <v>1496343</v>
      </c>
      <c r="G212" s="175"/>
      <c r="H212" s="175">
        <f t="shared" si="3"/>
        <v>1496343</v>
      </c>
    </row>
    <row r="213" spans="1:8" ht="38.25">
      <c r="A213" s="178" t="s">
        <v>195</v>
      </c>
      <c r="B213" s="170" t="s">
        <v>6</v>
      </c>
      <c r="C213" s="170" t="s">
        <v>57</v>
      </c>
      <c r="D213" s="8">
        <v>4190000370</v>
      </c>
      <c r="E213" s="174">
        <v>200</v>
      </c>
      <c r="F213" s="172">
        <v>73692</v>
      </c>
      <c r="G213" s="175"/>
      <c r="H213" s="175">
        <f t="shared" si="3"/>
        <v>73692</v>
      </c>
    </row>
    <row r="214" spans="1:8" ht="64.5">
      <c r="A214" s="171" t="s">
        <v>384</v>
      </c>
      <c r="B214" s="170" t="s">
        <v>6</v>
      </c>
      <c r="C214" s="174">
        <v>1004</v>
      </c>
      <c r="D214" s="170" t="s">
        <v>385</v>
      </c>
      <c r="E214" s="174">
        <v>300</v>
      </c>
      <c r="F214" s="172">
        <v>452529.63</v>
      </c>
      <c r="G214" s="175"/>
      <c r="H214" s="175">
        <f t="shared" si="3"/>
        <v>452529.63</v>
      </c>
    </row>
    <row r="215" spans="1:8" ht="54.75" customHeight="1">
      <c r="A215" s="178" t="s">
        <v>650</v>
      </c>
      <c r="B215" s="170" t="s">
        <v>6</v>
      </c>
      <c r="C215" s="170" t="s">
        <v>241</v>
      </c>
      <c r="D215" s="170" t="s">
        <v>272</v>
      </c>
      <c r="E215" s="174">
        <v>100</v>
      </c>
      <c r="F215" s="172">
        <v>19000</v>
      </c>
      <c r="G215" s="175"/>
      <c r="H215" s="175">
        <f>F215+G215</f>
        <v>19000</v>
      </c>
    </row>
    <row r="216" spans="1:8" ht="30.75" customHeight="1">
      <c r="A216" s="178" t="s">
        <v>460</v>
      </c>
      <c r="B216" s="170" t="s">
        <v>6</v>
      </c>
      <c r="C216" s="170" t="s">
        <v>241</v>
      </c>
      <c r="D216" s="170" t="s">
        <v>272</v>
      </c>
      <c r="E216" s="174">
        <v>200</v>
      </c>
      <c r="F216" s="172">
        <v>31000</v>
      </c>
      <c r="G216" s="175"/>
      <c r="H216" s="175">
        <f t="shared" si="3"/>
        <v>31000</v>
      </c>
    </row>
    <row r="217" spans="1:8" ht="54.75" customHeight="1">
      <c r="A217" s="178" t="s">
        <v>255</v>
      </c>
      <c r="B217" s="170" t="s">
        <v>6</v>
      </c>
      <c r="C217" s="174">
        <v>1102</v>
      </c>
      <c r="D217" s="170" t="s">
        <v>508</v>
      </c>
      <c r="E217" s="174">
        <v>100</v>
      </c>
      <c r="F217" s="172">
        <v>200000</v>
      </c>
      <c r="G217" s="175"/>
      <c r="H217" s="175">
        <f t="shared" si="3"/>
        <v>200000</v>
      </c>
    </row>
    <row r="218" spans="1:8" ht="27" customHeight="1">
      <c r="A218" s="176" t="s">
        <v>127</v>
      </c>
      <c r="B218" s="23" t="s">
        <v>126</v>
      </c>
      <c r="C218" s="28"/>
      <c r="D218" s="23"/>
      <c r="E218" s="94"/>
      <c r="F218" s="177">
        <f>+SUM(F219:F233)</f>
        <v>3688574</v>
      </c>
      <c r="G218" s="177">
        <f>+SUM(G219:G233)</f>
        <v>0</v>
      </c>
      <c r="H218" s="177">
        <f>+SUM(H219:H233)</f>
        <v>3688574</v>
      </c>
    </row>
    <row r="219" spans="1:8" ht="30.75" customHeight="1">
      <c r="A219" s="171" t="s">
        <v>458</v>
      </c>
      <c r="B219" s="170" t="s">
        <v>126</v>
      </c>
      <c r="C219" s="170" t="s">
        <v>46</v>
      </c>
      <c r="D219" s="8">
        <v>2240100230</v>
      </c>
      <c r="E219" s="174">
        <v>200</v>
      </c>
      <c r="F219" s="172">
        <v>250000</v>
      </c>
      <c r="G219" s="175"/>
      <c r="H219" s="175">
        <f t="shared" ref="H219:H233" si="4">F219+G219</f>
        <v>250000</v>
      </c>
    </row>
    <row r="220" spans="1:8" ht="39">
      <c r="A220" s="171" t="s">
        <v>295</v>
      </c>
      <c r="B220" s="170" t="s">
        <v>126</v>
      </c>
      <c r="C220" s="170" t="s">
        <v>46</v>
      </c>
      <c r="D220" s="170" t="s">
        <v>512</v>
      </c>
      <c r="E220" s="174">
        <v>200</v>
      </c>
      <c r="F220" s="172">
        <v>80000</v>
      </c>
      <c r="G220" s="175"/>
      <c r="H220" s="175">
        <f t="shared" si="4"/>
        <v>80000</v>
      </c>
    </row>
    <row r="221" spans="1:8" ht="39">
      <c r="A221" s="171" t="s">
        <v>356</v>
      </c>
      <c r="B221" s="170" t="s">
        <v>126</v>
      </c>
      <c r="C221" s="170" t="s">
        <v>46</v>
      </c>
      <c r="D221" s="170" t="s">
        <v>530</v>
      </c>
      <c r="E221" s="174">
        <v>200</v>
      </c>
      <c r="F221" s="172">
        <v>447000</v>
      </c>
      <c r="G221" s="175"/>
      <c r="H221" s="175">
        <f t="shared" si="4"/>
        <v>447000</v>
      </c>
    </row>
    <row r="222" spans="1:8" ht="40.5" customHeight="1">
      <c r="A222" s="178" t="s">
        <v>148</v>
      </c>
      <c r="B222" s="170" t="s">
        <v>126</v>
      </c>
      <c r="C222" s="170" t="s">
        <v>46</v>
      </c>
      <c r="D222" s="8">
        <v>4290020140</v>
      </c>
      <c r="E222" s="174">
        <v>200</v>
      </c>
      <c r="F222" s="172">
        <v>206500</v>
      </c>
      <c r="G222" s="175"/>
      <c r="H222" s="175">
        <f t="shared" si="4"/>
        <v>206500</v>
      </c>
    </row>
    <row r="223" spans="1:8" ht="38.25">
      <c r="A223" s="178" t="s">
        <v>365</v>
      </c>
      <c r="B223" s="170" t="s">
        <v>126</v>
      </c>
      <c r="C223" s="170" t="s">
        <v>56</v>
      </c>
      <c r="D223" s="170" t="s">
        <v>511</v>
      </c>
      <c r="E223" s="174">
        <v>200</v>
      </c>
      <c r="F223" s="172">
        <v>190000</v>
      </c>
      <c r="G223" s="175"/>
      <c r="H223" s="175">
        <f t="shared" si="4"/>
        <v>190000</v>
      </c>
    </row>
    <row r="224" spans="1:8" ht="28.5" customHeight="1">
      <c r="A224" s="178" t="s">
        <v>228</v>
      </c>
      <c r="B224" s="170" t="s">
        <v>126</v>
      </c>
      <c r="C224" s="170" t="s">
        <v>56</v>
      </c>
      <c r="D224" s="170" t="s">
        <v>463</v>
      </c>
      <c r="E224" s="174">
        <v>200</v>
      </c>
      <c r="F224" s="172">
        <v>0</v>
      </c>
      <c r="G224" s="175"/>
      <c r="H224" s="175">
        <f t="shared" si="4"/>
        <v>0</v>
      </c>
    </row>
    <row r="225" spans="1:8" ht="29.25" customHeight="1">
      <c r="A225" s="171" t="s">
        <v>503</v>
      </c>
      <c r="B225" s="170" t="s">
        <v>126</v>
      </c>
      <c r="C225" s="170" t="s">
        <v>56</v>
      </c>
      <c r="D225" s="170" t="s">
        <v>464</v>
      </c>
      <c r="E225" s="174">
        <v>200</v>
      </c>
      <c r="F225" s="172">
        <v>90000</v>
      </c>
      <c r="G225" s="175"/>
      <c r="H225" s="175">
        <f t="shared" si="4"/>
        <v>90000</v>
      </c>
    </row>
    <row r="226" spans="1:8" ht="39">
      <c r="A226" s="171" t="s">
        <v>465</v>
      </c>
      <c r="B226" s="170" t="s">
        <v>126</v>
      </c>
      <c r="C226" s="170" t="s">
        <v>56</v>
      </c>
      <c r="D226" s="170" t="s">
        <v>466</v>
      </c>
      <c r="E226" s="174">
        <v>200</v>
      </c>
      <c r="F226" s="172">
        <v>10000</v>
      </c>
      <c r="G226" s="175"/>
      <c r="H226" s="175">
        <f t="shared" si="4"/>
        <v>10000</v>
      </c>
    </row>
    <row r="227" spans="1:8" ht="38.25">
      <c r="A227" s="178" t="s">
        <v>133</v>
      </c>
      <c r="B227" s="170" t="s">
        <v>126</v>
      </c>
      <c r="C227" s="170" t="s">
        <v>57</v>
      </c>
      <c r="D227" s="170" t="s">
        <v>388</v>
      </c>
      <c r="E227" s="174">
        <v>200</v>
      </c>
      <c r="F227" s="172">
        <v>120000</v>
      </c>
      <c r="G227" s="175"/>
      <c r="H227" s="175">
        <f t="shared" si="4"/>
        <v>120000</v>
      </c>
    </row>
    <row r="228" spans="1:8" ht="39">
      <c r="A228" s="171" t="s">
        <v>488</v>
      </c>
      <c r="B228" s="170" t="s">
        <v>126</v>
      </c>
      <c r="C228" s="170" t="s">
        <v>57</v>
      </c>
      <c r="D228" s="170" t="s">
        <v>533</v>
      </c>
      <c r="E228" s="174">
        <v>200</v>
      </c>
      <c r="F228" s="172">
        <v>85000</v>
      </c>
      <c r="G228" s="175"/>
      <c r="H228" s="175">
        <f t="shared" si="4"/>
        <v>85000</v>
      </c>
    </row>
    <row r="229" spans="1:8" ht="51">
      <c r="A229" s="178" t="s">
        <v>125</v>
      </c>
      <c r="B229" s="170" t="s">
        <v>126</v>
      </c>
      <c r="C229" s="170" t="s">
        <v>128</v>
      </c>
      <c r="D229" s="170" t="s">
        <v>120</v>
      </c>
      <c r="E229" s="20" t="s">
        <v>7</v>
      </c>
      <c r="F229" s="172">
        <v>1768336</v>
      </c>
      <c r="G229" s="175"/>
      <c r="H229" s="175">
        <f t="shared" si="4"/>
        <v>1768336</v>
      </c>
    </row>
    <row r="230" spans="1:8" ht="30" customHeight="1">
      <c r="A230" s="178" t="s">
        <v>146</v>
      </c>
      <c r="B230" s="170" t="s">
        <v>126</v>
      </c>
      <c r="C230" s="170" t="s">
        <v>128</v>
      </c>
      <c r="D230" s="170" t="s">
        <v>120</v>
      </c>
      <c r="E230" s="20" t="s">
        <v>72</v>
      </c>
      <c r="F230" s="172">
        <v>159738</v>
      </c>
      <c r="G230" s="175"/>
      <c r="H230" s="175">
        <f t="shared" si="4"/>
        <v>159738</v>
      </c>
    </row>
    <row r="231" spans="1:8" ht="25.5">
      <c r="A231" s="178" t="s">
        <v>193</v>
      </c>
      <c r="B231" s="170" t="s">
        <v>126</v>
      </c>
      <c r="C231" s="170" t="s">
        <v>128</v>
      </c>
      <c r="D231" s="170" t="s">
        <v>120</v>
      </c>
      <c r="E231" s="20" t="s">
        <v>192</v>
      </c>
      <c r="F231" s="172">
        <v>2000</v>
      </c>
      <c r="G231" s="175"/>
      <c r="H231" s="175">
        <f t="shared" si="4"/>
        <v>2000</v>
      </c>
    </row>
    <row r="232" spans="1:8" ht="39">
      <c r="A232" s="171" t="s">
        <v>264</v>
      </c>
      <c r="B232" s="170" t="s">
        <v>126</v>
      </c>
      <c r="C232" s="170" t="s">
        <v>62</v>
      </c>
      <c r="D232" s="8" t="s">
        <v>469</v>
      </c>
      <c r="E232" s="174">
        <v>400</v>
      </c>
      <c r="F232" s="172">
        <v>0</v>
      </c>
      <c r="G232" s="175"/>
      <c r="H232" s="175">
        <f t="shared" si="4"/>
        <v>0</v>
      </c>
    </row>
    <row r="233" spans="1:8" ht="29.25" customHeight="1">
      <c r="A233" s="178" t="s">
        <v>460</v>
      </c>
      <c r="B233" s="170" t="s">
        <v>126</v>
      </c>
      <c r="C233" s="170" t="s">
        <v>241</v>
      </c>
      <c r="D233" s="170" t="s">
        <v>272</v>
      </c>
      <c r="E233" s="174">
        <v>200</v>
      </c>
      <c r="F233" s="172">
        <v>280000</v>
      </c>
      <c r="G233" s="175"/>
      <c r="H233" s="175">
        <f t="shared" si="4"/>
        <v>280000</v>
      </c>
    </row>
    <row r="234" spans="1:8" ht="18" customHeight="1">
      <c r="A234" s="68" t="s">
        <v>16</v>
      </c>
      <c r="B234" s="49"/>
      <c r="C234" s="49"/>
      <c r="D234" s="49"/>
      <c r="E234" s="49"/>
      <c r="F234" s="177">
        <f>F17+F76+F73+F129+F218</f>
        <v>263475021.89999998</v>
      </c>
      <c r="G234" s="177">
        <f>G17+G76+G73+G129+G218</f>
        <v>2237765.15</v>
      </c>
      <c r="H234" s="177">
        <f>H17+H76+H73+H129+H218</f>
        <v>265712787.04999998</v>
      </c>
    </row>
  </sheetData>
  <mergeCells count="13">
    <mergeCell ref="E15:H15"/>
    <mergeCell ref="D7:H7"/>
    <mergeCell ref="D8:H8"/>
    <mergeCell ref="D9:H9"/>
    <mergeCell ref="C10:H10"/>
    <mergeCell ref="A12:F12"/>
    <mergeCell ref="A13:F13"/>
    <mergeCell ref="D6:H6"/>
    <mergeCell ref="E1:H1"/>
    <mergeCell ref="E2:H2"/>
    <mergeCell ref="E3:H3"/>
    <mergeCell ref="D4:H4"/>
    <mergeCell ref="D5:H5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>
      <selection activeCell="F4" sqref="F4:J4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9" width="12" customWidth="1"/>
    <col min="10" max="10" width="11.85546875" customWidth="1"/>
    <col min="11" max="11" width="11.5703125" bestFit="1" customWidth="1"/>
  </cols>
  <sheetData>
    <row r="1" spans="1:10" ht="15.75">
      <c r="F1" s="249" t="s">
        <v>884</v>
      </c>
      <c r="G1" s="249"/>
      <c r="H1" s="249"/>
      <c r="I1" s="249"/>
      <c r="J1" s="249"/>
    </row>
    <row r="2" spans="1:10" ht="15.75">
      <c r="F2" s="250" t="s">
        <v>885</v>
      </c>
      <c r="G2" s="250"/>
      <c r="H2" s="250"/>
      <c r="I2" s="250"/>
      <c r="J2" s="250"/>
    </row>
    <row r="3" spans="1:10" ht="15.75">
      <c r="F3" s="250" t="s">
        <v>2</v>
      </c>
      <c r="G3" s="250"/>
      <c r="H3" s="250"/>
      <c r="I3" s="250"/>
      <c r="J3" s="250"/>
    </row>
    <row r="4" spans="1:10" ht="15.75">
      <c r="F4" s="249" t="s">
        <v>945</v>
      </c>
      <c r="G4" s="249"/>
      <c r="H4" s="249"/>
      <c r="I4" s="249"/>
      <c r="J4" s="249"/>
    </row>
    <row r="5" spans="1:10" ht="15.75" customHeight="1">
      <c r="F5" s="249" t="s">
        <v>886</v>
      </c>
      <c r="G5" s="249"/>
      <c r="H5" s="249"/>
      <c r="I5" s="249"/>
      <c r="J5" s="249"/>
    </row>
    <row r="6" spans="1:10" ht="15" customHeight="1">
      <c r="F6" s="250" t="s">
        <v>885</v>
      </c>
      <c r="G6" s="250"/>
      <c r="H6" s="250"/>
      <c r="I6" s="250"/>
      <c r="J6" s="250"/>
    </row>
    <row r="7" spans="1:10" ht="15" customHeight="1">
      <c r="F7" s="250" t="s">
        <v>2</v>
      </c>
      <c r="G7" s="250"/>
      <c r="H7" s="250"/>
      <c r="I7" s="250"/>
      <c r="J7" s="250"/>
    </row>
    <row r="8" spans="1:10" ht="15" customHeight="1">
      <c r="F8" s="249" t="s">
        <v>707</v>
      </c>
      <c r="G8" s="249"/>
      <c r="H8" s="249"/>
      <c r="I8" s="249"/>
      <c r="J8" s="249"/>
    </row>
    <row r="9" spans="1:10" ht="15" customHeight="1">
      <c r="F9" s="151"/>
      <c r="G9" s="151"/>
      <c r="H9" s="151"/>
      <c r="I9" s="185"/>
    </row>
    <row r="10" spans="1:10" ht="15" customHeight="1">
      <c r="A10" s="251" t="s">
        <v>887</v>
      </c>
      <c r="B10" s="251"/>
      <c r="C10" s="251"/>
      <c r="D10" s="251"/>
      <c r="E10" s="251"/>
      <c r="F10" s="251"/>
      <c r="G10" s="251"/>
      <c r="H10" s="251"/>
      <c r="I10" s="186"/>
    </row>
    <row r="11" spans="1:10" ht="15" customHeight="1">
      <c r="A11" s="251" t="s">
        <v>888</v>
      </c>
      <c r="B11" s="251"/>
      <c r="C11" s="251"/>
      <c r="D11" s="251"/>
      <c r="E11" s="251"/>
      <c r="F11" s="251"/>
      <c r="G11" s="251"/>
      <c r="H11" s="251"/>
      <c r="I11" s="186"/>
    </row>
    <row r="12" spans="1:10" ht="15" customHeight="1">
      <c r="A12" s="251" t="s">
        <v>889</v>
      </c>
      <c r="B12" s="251"/>
      <c r="C12" s="251"/>
      <c r="D12" s="251"/>
      <c r="E12" s="251"/>
      <c r="F12" s="251"/>
      <c r="G12" s="251"/>
      <c r="H12" s="251"/>
      <c r="I12" s="186"/>
    </row>
    <row r="14" spans="1:10" ht="15.75">
      <c r="H14" s="154" t="s">
        <v>233</v>
      </c>
      <c r="I14" s="154"/>
    </row>
    <row r="15" spans="1:10" ht="15" customHeight="1">
      <c r="A15" s="289" t="s">
        <v>890</v>
      </c>
      <c r="B15" s="291" t="s">
        <v>234</v>
      </c>
      <c r="C15" s="292"/>
      <c r="D15" s="292"/>
      <c r="E15" s="292"/>
      <c r="F15" s="292"/>
      <c r="G15" s="292"/>
      <c r="H15" s="292"/>
      <c r="I15" s="292"/>
      <c r="J15" s="293" t="s">
        <v>918</v>
      </c>
    </row>
    <row r="16" spans="1:10" ht="409.6" customHeight="1">
      <c r="A16" s="290"/>
      <c r="B16" s="155" t="s">
        <v>891</v>
      </c>
      <c r="C16" s="155" t="s">
        <v>892</v>
      </c>
      <c r="D16" s="155" t="s">
        <v>893</v>
      </c>
      <c r="E16" s="155" t="s">
        <v>894</v>
      </c>
      <c r="F16" s="155" t="s">
        <v>895</v>
      </c>
      <c r="G16" s="155" t="s">
        <v>896</v>
      </c>
      <c r="H16" s="156" t="s">
        <v>897</v>
      </c>
      <c r="I16" s="157" t="s">
        <v>898</v>
      </c>
      <c r="J16" s="294"/>
    </row>
    <row r="17" spans="1:11" ht="43.5" customHeight="1">
      <c r="A17" s="158" t="s">
        <v>899</v>
      </c>
      <c r="B17" s="159">
        <v>76163</v>
      </c>
      <c r="C17" s="4">
        <v>559505</v>
      </c>
      <c r="D17" s="4">
        <v>834714</v>
      </c>
      <c r="E17" s="4">
        <v>127400</v>
      </c>
      <c r="F17" s="4">
        <v>1144556</v>
      </c>
      <c r="G17" s="4">
        <v>229100</v>
      </c>
      <c r="H17" s="4"/>
      <c r="I17" s="57"/>
      <c r="J17" s="188"/>
    </row>
    <row r="18" spans="1:11" ht="44.25" customHeight="1">
      <c r="A18" s="160" t="s">
        <v>900</v>
      </c>
      <c r="B18" s="159">
        <v>45214</v>
      </c>
      <c r="C18" s="4">
        <v>686098</v>
      </c>
      <c r="D18" s="4">
        <v>247278</v>
      </c>
      <c r="E18" s="4">
        <v>127400</v>
      </c>
      <c r="F18" s="4">
        <v>171633</v>
      </c>
      <c r="G18" s="4">
        <v>242700</v>
      </c>
      <c r="H18" s="4"/>
      <c r="I18" s="159">
        <v>140207</v>
      </c>
      <c r="J18" s="159">
        <v>500000</v>
      </c>
    </row>
    <row r="19" spans="1:11" ht="45" customHeight="1">
      <c r="A19" s="160" t="s">
        <v>901</v>
      </c>
      <c r="B19" s="159">
        <v>84625</v>
      </c>
      <c r="C19" s="4">
        <v>1023690</v>
      </c>
      <c r="D19" s="4">
        <v>735387</v>
      </c>
      <c r="E19" s="4">
        <v>222800</v>
      </c>
      <c r="F19" s="161" t="s">
        <v>919</v>
      </c>
      <c r="G19" s="4">
        <v>243300</v>
      </c>
      <c r="H19" s="4"/>
      <c r="I19" s="159">
        <v>98200</v>
      </c>
      <c r="J19" s="159"/>
    </row>
    <row r="20" spans="1:11" ht="43.5" customHeight="1">
      <c r="A20" s="160" t="s">
        <v>902</v>
      </c>
      <c r="B20" s="159">
        <v>54934</v>
      </c>
      <c r="C20" s="4">
        <v>210615</v>
      </c>
      <c r="D20" s="4">
        <v>0</v>
      </c>
      <c r="E20" s="4">
        <v>0</v>
      </c>
      <c r="F20" s="161" t="s">
        <v>903</v>
      </c>
      <c r="G20" s="162">
        <v>50000</v>
      </c>
      <c r="H20" s="163"/>
      <c r="I20" s="57"/>
      <c r="J20" s="204">
        <v>156561.49</v>
      </c>
    </row>
    <row r="21" spans="1:11" ht="44.25" customHeight="1">
      <c r="A21" s="160" t="s">
        <v>904</v>
      </c>
      <c r="B21" s="159">
        <v>99664</v>
      </c>
      <c r="C21" s="4">
        <v>1162059</v>
      </c>
      <c r="D21" s="4">
        <v>541605</v>
      </c>
      <c r="E21" s="4">
        <v>127400</v>
      </c>
      <c r="F21" s="4">
        <v>2087889</v>
      </c>
      <c r="G21" s="4">
        <v>201200</v>
      </c>
      <c r="H21" s="4">
        <v>46200</v>
      </c>
      <c r="I21" s="57"/>
      <c r="J21" s="159"/>
    </row>
    <row r="22" spans="1:11" ht="45" customHeight="1">
      <c r="A22" s="160" t="s">
        <v>905</v>
      </c>
      <c r="B22" s="159"/>
      <c r="C22" s="4">
        <v>0</v>
      </c>
      <c r="D22" s="4">
        <v>652049</v>
      </c>
      <c r="E22" s="4">
        <v>0</v>
      </c>
      <c r="F22" s="4"/>
      <c r="G22" s="4">
        <v>0</v>
      </c>
      <c r="H22" s="4"/>
      <c r="I22" s="57"/>
      <c r="J22" s="204">
        <v>88400</v>
      </c>
    </row>
    <row r="23" spans="1:11">
      <c r="A23" s="164" t="s">
        <v>906</v>
      </c>
      <c r="B23" s="165">
        <f>B17+B18+B19+B20+B21+B22</f>
        <v>360600</v>
      </c>
      <c r="C23" s="165">
        <f>C17+C18+C19+C21+C20+C22</f>
        <v>3641967</v>
      </c>
      <c r="D23" s="165">
        <f t="shared" ref="D23:H23" si="0">D17+D18+D19+D21+D20+D22</f>
        <v>3011033</v>
      </c>
      <c r="E23" s="165">
        <f t="shared" si="0"/>
        <v>605000</v>
      </c>
      <c r="F23" s="165">
        <f t="shared" si="0"/>
        <v>13753833.15</v>
      </c>
      <c r="G23" s="165">
        <f>G17+G18+G19+G20+G21</f>
        <v>966300</v>
      </c>
      <c r="H23" s="165">
        <f t="shared" si="0"/>
        <v>46200</v>
      </c>
      <c r="I23" s="165">
        <f t="shared" ref="I23" si="1">I17+I18+I19+I21+I20+I22</f>
        <v>238407</v>
      </c>
      <c r="J23" s="165">
        <f>J17+J18+J19+J21+J20+J22</f>
        <v>744961.49</v>
      </c>
      <c r="K23" s="166"/>
    </row>
    <row r="26" spans="1:11">
      <c r="B26" s="166"/>
    </row>
  </sheetData>
  <mergeCells count="14">
    <mergeCell ref="A15:A16"/>
    <mergeCell ref="F1:J1"/>
    <mergeCell ref="F2:J2"/>
    <mergeCell ref="F3:J3"/>
    <mergeCell ref="F4:J4"/>
    <mergeCell ref="F5:J5"/>
    <mergeCell ref="F6:J6"/>
    <mergeCell ref="F7:J7"/>
    <mergeCell ref="F8:J8"/>
    <mergeCell ref="A10:H10"/>
    <mergeCell ref="A11:H11"/>
    <mergeCell ref="A12:H12"/>
    <mergeCell ref="B15:I15"/>
    <mergeCell ref="J15:J1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2021-09-09T10:48:40Z</cp:lastPrinted>
  <dcterms:created xsi:type="dcterms:W3CDTF">2014-09-25T13:17:34Z</dcterms:created>
  <dcterms:modified xsi:type="dcterms:W3CDTF">2021-09-09T13:26:26Z</dcterms:modified>
</cp:coreProperties>
</file>